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1\Downloads\эксель\"/>
    </mc:Choice>
  </mc:AlternateContent>
  <bookViews>
    <workbookView xWindow="0" yWindow="0" windowWidth="21600" windowHeight="9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G129" i="1"/>
  <c r="F129" i="1"/>
  <c r="H129" i="1" s="1"/>
  <c r="F128" i="1"/>
  <c r="F127" i="1"/>
  <c r="H126" i="1"/>
  <c r="F126" i="1"/>
  <c r="G126" i="1" s="1"/>
  <c r="F125" i="1"/>
  <c r="F124" i="1"/>
  <c r="F123" i="1"/>
  <c r="F122" i="1"/>
  <c r="F121" i="1"/>
  <c r="F120" i="1"/>
  <c r="F119" i="1"/>
  <c r="F118" i="1"/>
  <c r="F117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F79" i="1"/>
  <c r="F78" i="1"/>
  <c r="F77" i="1"/>
  <c r="F76" i="1"/>
  <c r="F75" i="1"/>
  <c r="F74" i="1"/>
  <c r="F73" i="1"/>
  <c r="F72" i="1"/>
  <c r="F71" i="1"/>
  <c r="F70" i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7" i="1" s="1"/>
  <c r="A148" i="1" s="1"/>
  <c r="A149" i="1" s="1"/>
  <c r="A150" i="1" s="1"/>
  <c r="A151" i="1" s="1"/>
  <c r="A152" i="1" s="1"/>
  <c r="A159" i="1" s="1"/>
  <c r="A160" i="1" s="1"/>
  <c r="A161" i="1" s="1"/>
  <c r="A162" i="1" s="1"/>
  <c r="A163" i="1" s="1"/>
  <c r="A164" i="1" s="1"/>
  <c r="A165" i="1" s="1"/>
  <c r="A166" i="1" s="1"/>
  <c r="A175" i="1" s="1"/>
  <c r="A176" i="1" s="1"/>
  <c r="A181" i="1" s="1"/>
  <c r="A182" i="1" s="1"/>
  <c r="A183" i="1" s="1"/>
  <c r="A184" i="1" s="1"/>
  <c r="A186" i="1" s="1"/>
  <c r="F68" i="1"/>
  <c r="F67" i="1"/>
  <c r="F66" i="1"/>
  <c r="A66" i="1"/>
  <c r="A67" i="1" s="1"/>
  <c r="A68" i="1" s="1"/>
  <c r="A69" i="1" s="1"/>
  <c r="H65" i="1"/>
  <c r="F65" i="1"/>
  <c r="G65" i="1" s="1"/>
  <c r="F64" i="1"/>
  <c r="F63" i="1"/>
  <c r="F62" i="1"/>
  <c r="F61" i="1"/>
  <c r="F60" i="1"/>
  <c r="F59" i="1"/>
  <c r="F58" i="1"/>
  <c r="F57" i="1"/>
  <c r="F56" i="1"/>
  <c r="F55" i="1"/>
  <c r="F54" i="1"/>
  <c r="H52" i="1"/>
  <c r="F52" i="1"/>
  <c r="G52" i="1" s="1"/>
  <c r="G51" i="1"/>
  <c r="F51" i="1"/>
  <c r="H51" i="1" s="1"/>
  <c r="F50" i="1"/>
  <c r="F49" i="1"/>
  <c r="F48" i="1"/>
  <c r="F47" i="1"/>
  <c r="F46" i="1"/>
  <c r="F45" i="1"/>
  <c r="F44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G20" i="1"/>
  <c r="F20" i="1"/>
  <c r="H20" i="1" s="1"/>
  <c r="F19" i="1"/>
  <c r="F18" i="1"/>
  <c r="F17" i="1"/>
  <c r="F16" i="1"/>
  <c r="F15" i="1"/>
  <c r="D7" i="1"/>
  <c r="C10" i="1" s="1"/>
  <c r="E10" i="1" l="1"/>
  <c r="C11" i="1"/>
  <c r="E11" i="1" s="1"/>
  <c r="C12" i="1"/>
  <c r="H81" i="1"/>
  <c r="E12" i="1" l="1"/>
  <c r="C13" i="1"/>
  <c r="E13" i="1" l="1"/>
  <c r="C14" i="1"/>
  <c r="E14" i="1" l="1"/>
  <c r="C15" i="1"/>
  <c r="C16" i="1" l="1"/>
  <c r="E15" i="1"/>
  <c r="G15" i="1" l="1"/>
  <c r="H15" i="1"/>
  <c r="E16" i="1"/>
  <c r="C17" i="1"/>
  <c r="C18" i="1" l="1"/>
  <c r="E17" i="1"/>
  <c r="H16" i="1"/>
  <c r="G16" i="1"/>
  <c r="G17" i="1" l="1"/>
  <c r="H17" i="1"/>
  <c r="E18" i="1"/>
  <c r="C19" i="1"/>
  <c r="E19" i="1" l="1"/>
  <c r="C21" i="1"/>
  <c r="H18" i="1"/>
  <c r="G18" i="1"/>
  <c r="E21" i="1" l="1"/>
  <c r="C22" i="1"/>
  <c r="G19" i="1"/>
  <c r="H19" i="1"/>
  <c r="C23" i="1" l="1"/>
  <c r="E22" i="1"/>
  <c r="G22" i="1" l="1"/>
  <c r="H22" i="1"/>
  <c r="E23" i="1"/>
  <c r="C24" i="1"/>
  <c r="C25" i="1" l="1"/>
  <c r="E24" i="1"/>
  <c r="H23" i="1"/>
  <c r="G23" i="1"/>
  <c r="G24" i="1" l="1"/>
  <c r="H24" i="1"/>
  <c r="E25" i="1"/>
  <c r="C26" i="1"/>
  <c r="C27" i="1" l="1"/>
  <c r="E26" i="1"/>
  <c r="H25" i="1"/>
  <c r="G25" i="1"/>
  <c r="G26" i="1" l="1"/>
  <c r="H26" i="1"/>
  <c r="E27" i="1"/>
  <c r="C28" i="1"/>
  <c r="C29" i="1" l="1"/>
  <c r="E28" i="1"/>
  <c r="H27" i="1"/>
  <c r="G27" i="1"/>
  <c r="G28" i="1" l="1"/>
  <c r="H28" i="1"/>
  <c r="E29" i="1"/>
  <c r="C30" i="1"/>
  <c r="C31" i="1" l="1"/>
  <c r="E30" i="1"/>
  <c r="H29" i="1"/>
  <c r="G29" i="1"/>
  <c r="G30" i="1" l="1"/>
  <c r="H30" i="1"/>
  <c r="E31" i="1"/>
  <c r="C32" i="1"/>
  <c r="C33" i="1" l="1"/>
  <c r="E32" i="1"/>
  <c r="H31" i="1"/>
  <c r="G31" i="1"/>
  <c r="G32" i="1" l="1"/>
  <c r="H32" i="1"/>
  <c r="E33" i="1"/>
  <c r="C34" i="1"/>
  <c r="C35" i="1" l="1"/>
  <c r="E34" i="1"/>
  <c r="H33" i="1"/>
  <c r="G33" i="1"/>
  <c r="G34" i="1" l="1"/>
  <c r="H34" i="1"/>
  <c r="E35" i="1"/>
  <c r="C36" i="1"/>
  <c r="C37" i="1" l="1"/>
  <c r="E36" i="1"/>
  <c r="H35" i="1"/>
  <c r="G35" i="1"/>
  <c r="G36" i="1" l="1"/>
  <c r="H36" i="1"/>
  <c r="E37" i="1"/>
  <c r="C38" i="1"/>
  <c r="C39" i="1" l="1"/>
  <c r="E38" i="1"/>
  <c r="H37" i="1"/>
  <c r="G37" i="1"/>
  <c r="G38" i="1" l="1"/>
  <c r="H38" i="1"/>
  <c r="E39" i="1"/>
  <c r="C40" i="1"/>
  <c r="C41" i="1" l="1"/>
  <c r="E40" i="1"/>
  <c r="H39" i="1"/>
  <c r="G39" i="1"/>
  <c r="G40" i="1" l="1"/>
  <c r="H40" i="1"/>
  <c r="E41" i="1"/>
  <c r="C42" i="1"/>
  <c r="E42" i="1" l="1"/>
  <c r="C43" i="1"/>
  <c r="H41" i="1"/>
  <c r="G41" i="1"/>
  <c r="E43" i="1" l="1"/>
  <c r="C44" i="1"/>
  <c r="C45" i="1" l="1"/>
  <c r="E44" i="1"/>
  <c r="G44" i="1" l="1"/>
  <c r="H44" i="1"/>
  <c r="E45" i="1"/>
  <c r="C46" i="1"/>
  <c r="C47" i="1" l="1"/>
  <c r="E46" i="1"/>
  <c r="H45" i="1"/>
  <c r="G45" i="1"/>
  <c r="G46" i="1" l="1"/>
  <c r="H46" i="1"/>
  <c r="E47" i="1"/>
  <c r="C48" i="1"/>
  <c r="C49" i="1" l="1"/>
  <c r="E48" i="1"/>
  <c r="H47" i="1"/>
  <c r="G47" i="1"/>
  <c r="G48" i="1" l="1"/>
  <c r="H48" i="1"/>
  <c r="E49" i="1"/>
  <c r="C50" i="1"/>
  <c r="C53" i="1" l="1"/>
  <c r="E50" i="1"/>
  <c r="H49" i="1"/>
  <c r="G49" i="1"/>
  <c r="G50" i="1" l="1"/>
  <c r="H50" i="1"/>
  <c r="C54" i="1"/>
  <c r="E53" i="1"/>
  <c r="C55" i="1" l="1"/>
  <c r="E54" i="1"/>
  <c r="H54" i="1" l="1"/>
  <c r="G54" i="1"/>
  <c r="C56" i="1"/>
  <c r="E55" i="1"/>
  <c r="G55" i="1" l="1"/>
  <c r="H55" i="1"/>
  <c r="C57" i="1"/>
  <c r="E56" i="1"/>
  <c r="H56" i="1" l="1"/>
  <c r="G56" i="1"/>
  <c r="C58" i="1"/>
  <c r="E57" i="1"/>
  <c r="G57" i="1" l="1"/>
  <c r="H57" i="1"/>
  <c r="C59" i="1"/>
  <c r="E58" i="1"/>
  <c r="H58" i="1" l="1"/>
  <c r="G58" i="1"/>
  <c r="C60" i="1"/>
  <c r="E59" i="1"/>
  <c r="G59" i="1" l="1"/>
  <c r="H59" i="1"/>
  <c r="C61" i="1"/>
  <c r="E60" i="1"/>
  <c r="H60" i="1" l="1"/>
  <c r="G60" i="1"/>
  <c r="C62" i="1"/>
  <c r="E61" i="1"/>
  <c r="G61" i="1" l="1"/>
  <c r="H61" i="1"/>
  <c r="C63" i="1"/>
  <c r="E62" i="1"/>
  <c r="H62" i="1" l="1"/>
  <c r="G62" i="1"/>
  <c r="C64" i="1"/>
  <c r="E63" i="1"/>
  <c r="G63" i="1" l="1"/>
  <c r="H63" i="1"/>
  <c r="C66" i="1"/>
  <c r="E64" i="1"/>
  <c r="H64" i="1" l="1"/>
  <c r="G64" i="1"/>
  <c r="E66" i="1"/>
  <c r="C67" i="1"/>
  <c r="E67" i="1" l="1"/>
  <c r="C68" i="1"/>
  <c r="G66" i="1"/>
  <c r="H66" i="1"/>
  <c r="E68" i="1" l="1"/>
  <c r="C69" i="1"/>
  <c r="G67" i="1"/>
  <c r="H67" i="1"/>
  <c r="C70" i="1" l="1"/>
  <c r="E69" i="1"/>
  <c r="G68" i="1"/>
  <c r="H68" i="1"/>
  <c r="C71" i="1" l="1"/>
  <c r="E70" i="1"/>
  <c r="H70" i="1" l="1"/>
  <c r="G70" i="1"/>
  <c r="C72" i="1"/>
  <c r="E71" i="1"/>
  <c r="H71" i="1" l="1"/>
  <c r="G71" i="1"/>
  <c r="C73" i="1"/>
  <c r="E72" i="1"/>
  <c r="H72" i="1" l="1"/>
  <c r="G72" i="1"/>
  <c r="C74" i="1"/>
  <c r="E73" i="1"/>
  <c r="H73" i="1" l="1"/>
  <c r="G73" i="1"/>
  <c r="C75" i="1"/>
  <c r="E74" i="1"/>
  <c r="H74" i="1" l="1"/>
  <c r="G74" i="1"/>
  <c r="C76" i="1"/>
  <c r="E75" i="1"/>
  <c r="H75" i="1" l="1"/>
  <c r="G75" i="1"/>
  <c r="C77" i="1"/>
  <c r="E76" i="1"/>
  <c r="H76" i="1" l="1"/>
  <c r="G76" i="1"/>
  <c r="C78" i="1"/>
  <c r="E77" i="1"/>
  <c r="H77" i="1" l="1"/>
  <c r="G77" i="1"/>
  <c r="C79" i="1"/>
  <c r="E78" i="1"/>
  <c r="H78" i="1" l="1"/>
  <c r="G78" i="1"/>
  <c r="C80" i="1"/>
  <c r="E79" i="1"/>
  <c r="H79" i="1" l="1"/>
  <c r="G79" i="1"/>
  <c r="E80" i="1"/>
  <c r="C82" i="1"/>
  <c r="E82" i="1" l="1"/>
  <c r="C83" i="1"/>
  <c r="H80" i="1"/>
  <c r="G80" i="1"/>
  <c r="E83" i="1" l="1"/>
  <c r="C84" i="1"/>
  <c r="G82" i="1"/>
  <c r="H82" i="1"/>
  <c r="E84" i="1" l="1"/>
  <c r="C85" i="1"/>
  <c r="G83" i="1"/>
  <c r="H83" i="1"/>
  <c r="E85" i="1" l="1"/>
  <c r="C86" i="1"/>
  <c r="G84" i="1"/>
  <c r="H84" i="1"/>
  <c r="E86" i="1" l="1"/>
  <c r="C87" i="1"/>
  <c r="G85" i="1"/>
  <c r="H85" i="1"/>
  <c r="E87" i="1" l="1"/>
  <c r="C88" i="1"/>
  <c r="G86" i="1"/>
  <c r="H86" i="1"/>
  <c r="E88" i="1" l="1"/>
  <c r="C89" i="1"/>
  <c r="G87" i="1"/>
  <c r="H87" i="1"/>
  <c r="E89" i="1" l="1"/>
  <c r="C90" i="1"/>
  <c r="G88" i="1"/>
  <c r="H88" i="1"/>
  <c r="E90" i="1" l="1"/>
  <c r="C91" i="1"/>
  <c r="G89" i="1"/>
  <c r="H89" i="1"/>
  <c r="E91" i="1" l="1"/>
  <c r="C92" i="1"/>
  <c r="G90" i="1"/>
  <c r="H90" i="1"/>
  <c r="E92" i="1" l="1"/>
  <c r="C93" i="1"/>
  <c r="G91" i="1"/>
  <c r="H91" i="1"/>
  <c r="E93" i="1" l="1"/>
  <c r="C94" i="1"/>
  <c r="G92" i="1"/>
  <c r="H92" i="1"/>
  <c r="E94" i="1" l="1"/>
  <c r="C95" i="1"/>
  <c r="G93" i="1"/>
  <c r="H93" i="1"/>
  <c r="E95" i="1" l="1"/>
  <c r="C96" i="1"/>
  <c r="G94" i="1"/>
  <c r="H94" i="1"/>
  <c r="E96" i="1" l="1"/>
  <c r="C97" i="1"/>
  <c r="G95" i="1"/>
  <c r="H95" i="1"/>
  <c r="E97" i="1" l="1"/>
  <c r="C98" i="1"/>
  <c r="G96" i="1"/>
  <c r="H96" i="1"/>
  <c r="E98" i="1" l="1"/>
  <c r="C99" i="1"/>
  <c r="G97" i="1"/>
  <c r="H97" i="1"/>
  <c r="E99" i="1" l="1"/>
  <c r="C100" i="1"/>
  <c r="G98" i="1"/>
  <c r="H98" i="1"/>
  <c r="E100" i="1" l="1"/>
  <c r="C101" i="1"/>
  <c r="G99" i="1"/>
  <c r="H99" i="1"/>
  <c r="E101" i="1" l="1"/>
  <c r="C102" i="1"/>
  <c r="G100" i="1"/>
  <c r="H100" i="1"/>
  <c r="E102" i="1" l="1"/>
  <c r="C103" i="1"/>
  <c r="G101" i="1"/>
  <c r="H101" i="1"/>
  <c r="E103" i="1" l="1"/>
  <c r="C104" i="1"/>
  <c r="G102" i="1"/>
  <c r="H102" i="1"/>
  <c r="E104" i="1" l="1"/>
  <c r="C105" i="1"/>
  <c r="G103" i="1"/>
  <c r="H103" i="1"/>
  <c r="E105" i="1" l="1"/>
  <c r="C106" i="1"/>
  <c r="G104" i="1"/>
  <c r="H104" i="1"/>
  <c r="E106" i="1" l="1"/>
  <c r="C107" i="1"/>
  <c r="G105" i="1"/>
  <c r="H105" i="1"/>
  <c r="E107" i="1" l="1"/>
  <c r="C108" i="1"/>
  <c r="G106" i="1"/>
  <c r="H106" i="1"/>
  <c r="C109" i="1" l="1"/>
  <c r="E108" i="1"/>
  <c r="G107" i="1"/>
  <c r="H107" i="1"/>
  <c r="G108" i="1" l="1"/>
  <c r="H108" i="1"/>
  <c r="C110" i="1"/>
  <c r="E109" i="1"/>
  <c r="H109" i="1" l="1"/>
  <c r="G109" i="1"/>
  <c r="C111" i="1"/>
  <c r="E110" i="1"/>
  <c r="H110" i="1" l="1"/>
  <c r="G110" i="1"/>
  <c r="C112" i="1"/>
  <c r="E111" i="1"/>
  <c r="H111" i="1" l="1"/>
  <c r="G111" i="1"/>
  <c r="C113" i="1"/>
  <c r="E112" i="1"/>
  <c r="H112" i="1" l="1"/>
  <c r="G112" i="1"/>
  <c r="E113" i="1"/>
  <c r="C114" i="1"/>
  <c r="E114" i="1" l="1"/>
  <c r="C115" i="1"/>
  <c r="E115" i="1" l="1"/>
  <c r="C116" i="1"/>
  <c r="G114" i="1"/>
  <c r="H114" i="1"/>
  <c r="C117" i="1" l="1"/>
  <c r="E116" i="1"/>
  <c r="G115" i="1"/>
  <c r="H115" i="1"/>
  <c r="C118" i="1" l="1"/>
  <c r="E117" i="1"/>
  <c r="H117" i="1" l="1"/>
  <c r="G117" i="1"/>
  <c r="C119" i="1"/>
  <c r="E118" i="1"/>
  <c r="H118" i="1" l="1"/>
  <c r="G118" i="1"/>
  <c r="C120" i="1"/>
  <c r="E119" i="1"/>
  <c r="H119" i="1" l="1"/>
  <c r="G119" i="1"/>
  <c r="C121" i="1"/>
  <c r="E120" i="1"/>
  <c r="H120" i="1" l="1"/>
  <c r="G120" i="1"/>
  <c r="C122" i="1"/>
  <c r="E121" i="1"/>
  <c r="H121" i="1" l="1"/>
  <c r="G121" i="1"/>
  <c r="C123" i="1"/>
  <c r="E122" i="1"/>
  <c r="H122" i="1" l="1"/>
  <c r="G122" i="1"/>
  <c r="C124" i="1"/>
  <c r="E123" i="1"/>
  <c r="H123" i="1" l="1"/>
  <c r="G123" i="1"/>
  <c r="C125" i="1"/>
  <c r="E124" i="1"/>
  <c r="H124" i="1" l="1"/>
  <c r="G124" i="1"/>
  <c r="C127" i="1"/>
  <c r="E125" i="1"/>
  <c r="H125" i="1" l="1"/>
  <c r="G125" i="1"/>
  <c r="E127" i="1"/>
  <c r="C128" i="1"/>
  <c r="C130" i="1" l="1"/>
  <c r="E128" i="1"/>
  <c r="G127" i="1"/>
  <c r="H127" i="1"/>
  <c r="G128" i="1" l="1"/>
  <c r="H128" i="1"/>
  <c r="C131" i="1"/>
  <c r="E130" i="1"/>
  <c r="H130" i="1" l="1"/>
  <c r="G130" i="1"/>
  <c r="C132" i="1"/>
  <c r="E131" i="1"/>
  <c r="H131" i="1" l="1"/>
  <c r="G131" i="1"/>
  <c r="C133" i="1"/>
  <c r="E132" i="1"/>
  <c r="H132" i="1" l="1"/>
  <c r="G132" i="1"/>
  <c r="C134" i="1"/>
  <c r="E133" i="1"/>
  <c r="H133" i="1" l="1"/>
  <c r="G133" i="1"/>
  <c r="C135" i="1"/>
  <c r="E134" i="1"/>
  <c r="H134" i="1" l="1"/>
  <c r="G134" i="1"/>
  <c r="C136" i="1"/>
  <c r="E135" i="1"/>
  <c r="H135" i="1" l="1"/>
  <c r="G135" i="1"/>
  <c r="C137" i="1"/>
  <c r="E136" i="1"/>
  <c r="H136" i="1" l="1"/>
  <c r="G136" i="1"/>
  <c r="C138" i="1"/>
  <c r="E137" i="1"/>
  <c r="H137" i="1" l="1"/>
  <c r="G137" i="1"/>
  <c r="C139" i="1"/>
  <c r="E138" i="1"/>
  <c r="H138" i="1" l="1"/>
  <c r="G138" i="1"/>
  <c r="C140" i="1"/>
  <c r="E139" i="1"/>
  <c r="H139" i="1" l="1"/>
  <c r="G139" i="1"/>
  <c r="C141" i="1"/>
  <c r="E140" i="1"/>
  <c r="H140" i="1" l="1"/>
  <c r="G140" i="1"/>
  <c r="C142" i="1"/>
  <c r="E141" i="1"/>
  <c r="H141" i="1" l="1"/>
  <c r="G141" i="1"/>
  <c r="C143" i="1"/>
  <c r="E142" i="1"/>
  <c r="H142" i="1" l="1"/>
  <c r="G142" i="1"/>
  <c r="C144" i="1"/>
  <c r="E143" i="1"/>
  <c r="H143" i="1" l="1"/>
  <c r="G143" i="1"/>
  <c r="C145" i="1"/>
  <c r="E144" i="1"/>
  <c r="H144" i="1" l="1"/>
  <c r="G144" i="1"/>
  <c r="C146" i="1"/>
  <c r="E145" i="1"/>
  <c r="H145" i="1" l="1"/>
  <c r="G145" i="1"/>
  <c r="E146" i="1"/>
  <c r="C147" i="1"/>
  <c r="E147" i="1" l="1"/>
  <c r="C148" i="1"/>
  <c r="G146" i="1"/>
  <c r="H146" i="1"/>
  <c r="E148" i="1" l="1"/>
  <c r="C149" i="1"/>
  <c r="G147" i="1"/>
  <c r="H147" i="1"/>
  <c r="E149" i="1" l="1"/>
  <c r="C150" i="1"/>
  <c r="G148" i="1"/>
  <c r="H148" i="1"/>
  <c r="C151" i="1" l="1"/>
  <c r="E150" i="1"/>
  <c r="G149" i="1"/>
  <c r="H149" i="1"/>
  <c r="G150" i="1" l="1"/>
  <c r="H150" i="1"/>
  <c r="C152" i="1"/>
  <c r="E151" i="1"/>
  <c r="H151" i="1" l="1"/>
  <c r="G151" i="1"/>
  <c r="C153" i="1"/>
  <c r="E152" i="1"/>
  <c r="H152" i="1" l="1"/>
  <c r="G152" i="1"/>
  <c r="E153" i="1"/>
  <c r="C154" i="1"/>
  <c r="C155" i="1" l="1"/>
  <c r="E154" i="1"/>
  <c r="G154" i="1" l="1"/>
  <c r="H154" i="1"/>
  <c r="E155" i="1"/>
  <c r="C156" i="1"/>
  <c r="C157" i="1" l="1"/>
  <c r="E156" i="1"/>
  <c r="H155" i="1"/>
  <c r="G155" i="1"/>
  <c r="G156" i="1" l="1"/>
  <c r="H156" i="1"/>
  <c r="E157" i="1"/>
  <c r="C158" i="1"/>
  <c r="E158" i="1" l="1"/>
  <c r="C159" i="1"/>
  <c r="H157" i="1"/>
  <c r="G157" i="1"/>
  <c r="E159" i="1" l="1"/>
  <c r="C160" i="1"/>
  <c r="G158" i="1"/>
  <c r="H158" i="1"/>
  <c r="E160" i="1" l="1"/>
  <c r="C161" i="1"/>
  <c r="G159" i="1"/>
  <c r="H159" i="1"/>
  <c r="E161" i="1" l="1"/>
  <c r="C162" i="1"/>
  <c r="G160" i="1"/>
  <c r="H160" i="1"/>
  <c r="E162" i="1" l="1"/>
  <c r="C163" i="1"/>
  <c r="G161" i="1"/>
  <c r="H161" i="1"/>
  <c r="E163" i="1" l="1"/>
  <c r="C164" i="1"/>
  <c r="G162" i="1"/>
  <c r="H162" i="1"/>
  <c r="E164" i="1" l="1"/>
  <c r="C165" i="1"/>
  <c r="G163" i="1"/>
  <c r="H163" i="1"/>
  <c r="E165" i="1" l="1"/>
  <c r="C166" i="1"/>
  <c r="G164" i="1"/>
  <c r="H164" i="1"/>
  <c r="C167" i="1" l="1"/>
  <c r="E166" i="1"/>
  <c r="G165" i="1"/>
  <c r="H165" i="1"/>
  <c r="G166" i="1" l="1"/>
  <c r="H166" i="1"/>
  <c r="E167" i="1"/>
  <c r="C168" i="1"/>
  <c r="C169" i="1" l="1"/>
  <c r="E168" i="1"/>
  <c r="H167" i="1"/>
  <c r="G167" i="1"/>
  <c r="G168" i="1" l="1"/>
  <c r="H168" i="1"/>
  <c r="E169" i="1"/>
  <c r="C170" i="1"/>
  <c r="C171" i="1" l="1"/>
  <c r="E170" i="1"/>
  <c r="H169" i="1"/>
  <c r="G169" i="1"/>
  <c r="G170" i="1" l="1"/>
  <c r="H170" i="1"/>
  <c r="E171" i="1"/>
  <c r="C172" i="1"/>
  <c r="C173" i="1" l="1"/>
  <c r="E172" i="1"/>
  <c r="H171" i="1"/>
  <c r="G171" i="1"/>
  <c r="G172" i="1" l="1"/>
  <c r="H172" i="1"/>
  <c r="E173" i="1"/>
  <c r="C174" i="1"/>
  <c r="E174" i="1" l="1"/>
  <c r="C175" i="1"/>
  <c r="H173" i="1"/>
  <c r="G173" i="1"/>
  <c r="E175" i="1" l="1"/>
  <c r="C176" i="1"/>
  <c r="G174" i="1"/>
  <c r="H174" i="1"/>
  <c r="C177" i="1" l="1"/>
  <c r="E176" i="1"/>
  <c r="G175" i="1"/>
  <c r="H175" i="1"/>
  <c r="G176" i="1" l="1"/>
  <c r="H176" i="1"/>
  <c r="E177" i="1"/>
  <c r="C178" i="1"/>
  <c r="C179" i="1" l="1"/>
  <c r="E178" i="1"/>
  <c r="H177" i="1"/>
  <c r="G177" i="1"/>
  <c r="G178" i="1" l="1"/>
  <c r="H178" i="1"/>
  <c r="E179" i="1"/>
  <c r="C180" i="1"/>
  <c r="E180" i="1" l="1"/>
  <c r="C181" i="1"/>
  <c r="H179" i="1"/>
  <c r="G179" i="1"/>
  <c r="E181" i="1" l="1"/>
  <c r="C182" i="1"/>
  <c r="G180" i="1"/>
  <c r="H180" i="1"/>
  <c r="E182" i="1" l="1"/>
  <c r="C183" i="1"/>
  <c r="G181" i="1"/>
  <c r="H181" i="1"/>
  <c r="E183" i="1" l="1"/>
  <c r="C184" i="1"/>
  <c r="G182" i="1"/>
  <c r="H182" i="1"/>
  <c r="C185" i="1" l="1"/>
  <c r="E184" i="1"/>
  <c r="G183" i="1"/>
  <c r="H183" i="1"/>
  <c r="G184" i="1" l="1"/>
  <c r="H184" i="1"/>
  <c r="C186" i="1"/>
  <c r="E186" i="1" s="1"/>
  <c r="E185" i="1"/>
  <c r="H185" i="1" l="1"/>
  <c r="G185" i="1"/>
  <c r="H186" i="1"/>
  <c r="G186" i="1"/>
</calcChain>
</file>

<file path=xl/sharedStrings.xml><?xml version="1.0" encoding="utf-8"?>
<sst xmlns="http://schemas.openxmlformats.org/spreadsheetml/2006/main" count="196" uniqueCount="195">
  <si>
    <t xml:space="preserve">                                 Утверждаю: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</si>
  <si>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ГБУ "Поликлиника №1 г.Грозного"</t>
  </si>
  <si>
    <t xml:space="preserve">                                           ГЛАВНЫЙ ВРАЧ</t>
  </si>
  <si>
    <t xml:space="preserve">                                                         _________ М.М. Ахмадова </t>
  </si>
  <si>
    <t xml:space="preserve">                                                                        "_____"  _______________  201 ___г.</t>
  </si>
  <si>
    <t>Тарифы на платные стоматологические услуги</t>
  </si>
  <si>
    <t>Стоимость 1 УЕТ = 15 мин</t>
  </si>
  <si>
    <t>№  п/п</t>
  </si>
  <si>
    <t>Перечень услуг</t>
  </si>
  <si>
    <t>взр.</t>
  </si>
  <si>
    <t>ОБЩИЕ ВИДЫ РАБОТ</t>
  </si>
  <si>
    <t>УЕТ</t>
  </si>
  <si>
    <t>Цена</t>
  </si>
  <si>
    <t>Осмотр (без проведения лечебно-диагностических мероприятий).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</si>
  <si>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</si>
  <si>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КПУ,кп, КПУкп, ИГ, ПМА, состояния прикуса, степени активности кариеса)</t>
  </si>
  <si>
    <t>Оформление эпикриза в карте диспансерного больного (при взятии на Д учет и годовой)</t>
  </si>
  <si>
    <t>Респ.стом.полик.</t>
  </si>
  <si>
    <t>Оформление выписки из медицинской карты стоматологического больного</t>
  </si>
  <si>
    <t>руб.</t>
  </si>
  <si>
    <t>Разница</t>
  </si>
  <si>
    <t>%</t>
  </si>
  <si>
    <t>Помощь при неотложных стоматологических состояниях (включая осмотр)</t>
  </si>
  <si>
    <t>Оказание разовой стоматологической помощи на дому (плюсуется к выполненному объему)</t>
  </si>
  <si>
    <t>Определение индекса</t>
  </si>
  <si>
    <t>Витальное окрашивание кариозного пятна</t>
  </si>
  <si>
    <t>Одонтометрия 1 зуба</t>
  </si>
  <si>
    <t>Обезболивание (плюсуется к видам работ):</t>
  </si>
  <si>
    <t>Анестезия аппликационная</t>
  </si>
  <si>
    <t>Анестезия внутриротовая (инфильтрационная, проводниковая, внутрипульпарная, интралигаментарная)</t>
  </si>
  <si>
    <t>Внеротовая анестезия (блокада)</t>
  </si>
  <si>
    <t>Премедикация</t>
  </si>
  <si>
    <t>Снятие искусственной коронки</t>
  </si>
  <si>
    <t>Снятие цельнолитой коронки</t>
  </si>
  <si>
    <t>Ультразвуковая обработка тканей (1 сеанс)</t>
  </si>
  <si>
    <t>Аппликация лекарственного препарата на слизистую оболочку полости рта (1 сеанс)</t>
  </si>
  <si>
    <t>Диатермокоагуляция одного десневого сосочка, содержимого одного канала</t>
  </si>
  <si>
    <t>Снятие пломбы</t>
  </si>
  <si>
    <t>Трепанация зуба, искусственной коронки</t>
  </si>
  <si>
    <t>Электрометрия одной фиссуры</t>
  </si>
  <si>
    <t>Определение кариесогенности зубного налета (окрашивание)</t>
  </si>
  <si>
    <t>Обучение гигиене полости рта</t>
  </si>
  <si>
    <t>Обучение, санитарное просвещение, консультация матери, сопровождающих лиц</t>
  </si>
  <si>
    <t>Проведение профессиональной гигиены одного зуба (снятие над-, поддесневого зубного камня, шлифовка, полировка)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</si>
  <si>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</t>
  </si>
  <si>
    <t>Проведение профессиональной гигиены у детей (всех зубов)</t>
  </si>
  <si>
    <t>Местное применение реминерализующих и фторосодержащих препаратов (1-4 зубов)</t>
  </si>
  <si>
    <t>Покрытие зубов фторлаком, фторгелем</t>
  </si>
  <si>
    <t>Полоскание реминерализующими или фторсодержащими препаратами (1 сеанс)</t>
  </si>
  <si>
    <t>Гирудотерапия (1 сеанс)</t>
  </si>
  <si>
    <t>Взятие материала на исследование</t>
  </si>
  <si>
    <t>Лечение зубов под наркозом(плюсуется к каждому законченному виду работы).</t>
  </si>
  <si>
    <t>Криотерапия (1 сеанс)</t>
  </si>
  <si>
    <t>Электрофорез одного корневого канала(1 сеанс)</t>
  </si>
  <si>
    <t>Депофорез одного корневого канала(1 сеанс)</t>
  </si>
  <si>
    <t>Чтение одной дентальной рентгенограммы</t>
  </si>
  <si>
    <t>Наложение коффердама, руббердама</t>
  </si>
  <si>
    <t>Наложение минидама, квикдама</t>
  </si>
  <si>
    <t>Виды работ на терапевтическом приеме</t>
  </si>
  <si>
    <t>Кариес и некариозные поражения твердых тканей зубов</t>
  </si>
  <si>
    <t>Расшлифовка одной фиссуры, сошлифовка некротических масс при кариесе в стадии пятна одного зуба</t>
  </si>
  <si>
    <t>Закрытие 1 фиссуры герметиком из химиоотверждаемого композита</t>
  </si>
  <si>
    <t>Закрытие одной фиссуры герметиком из светоотверждаемого композита</t>
  </si>
  <si>
    <t>Лечение поверхностного кариеса методом серебрения</t>
  </si>
  <si>
    <t>Наложение одной пломбы из цемента при поверхностном и среднем кариесе I и V класса по Блеку, кариес цемента корня.  = 1 УЕТ</t>
  </si>
  <si>
    <t>Наложение одной пломбы из цемента при поверхностном и среднем кариесе II и III класса по Блеку</t>
  </si>
  <si>
    <t>Наложение одной пломбы из цемента при поверхностном и среднем кариесе IV класса по Блеку</t>
  </si>
  <si>
    <t>Наложение одной пломбы из композитов при поверхностном и среднем кариесехимического отверждения I и V класса по Блеку, кариес цемента корня.</t>
  </si>
  <si>
    <t>Наложение одной пломбы из композитов при поверхностном и среднем кариесе химического отверждения II и III класса по Блеку</t>
  </si>
  <si>
    <t>Наложение одной пломбы из композитов при поверхностном и среднем кариесехимического отверждения IV класса по Блеку</t>
  </si>
  <si>
    <t>Наложение лечебной прокладки при глубоком кариесе</t>
  </si>
  <si>
    <t>Отбеливание коронки зуба (1 сеанс)</t>
  </si>
  <si>
    <t>Лечение заболеваний твердых тканей зубов с использование фотополимеров</t>
  </si>
  <si>
    <t>Наложение одной пломбы при поверхностном и среднем кариесе I и V класса по Блеку, кариесе цемента корня (линейная техника)</t>
  </si>
  <si>
    <t>Наложение одной пломбы при поверхностном и среднем кариесе I и V класса по Блеку, кариесе цемента корня. (сэндвич-техника)</t>
  </si>
  <si>
    <t>Наложение одной пломбы при поверхностном и среднем кариесе II и III класса по Блеку (линейная техника)</t>
  </si>
  <si>
    <t>Наложение одной пломбы при поверхностном и среднем кариесе II и III класса по Блеку (cэндвич-техника)</t>
  </si>
  <si>
    <t>Наложение одной пломбы при поверхностном и среднем кариесе IV класса по Блеку (линейная техника)</t>
  </si>
  <si>
    <t>Наложение одной пломбы при поверхностном и среднем кариесе IV класса по Блеку (сэндвич-техника)</t>
  </si>
  <si>
    <t>Лечение с применением пина в зависимости от вида полости(суммируется с основным видом работ)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</si>
  <si>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</si>
  <si>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Восстановление цвета эмали</t>
  </si>
  <si>
    <t>Восстановление формы зуба при отсутствии твердых тканей до 1/2 коронки зуба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</si>
  <si>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</si>
  <si>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Реставрация зубных рядов: за каждый зуб (тремы, диастемы)</t>
  </si>
  <si>
    <t>Реставрация при врожденных аномалиях формы зуба</t>
  </si>
  <si>
    <t>Полировка пломбы из композита при лечении кариозных полостей I, II, III, V класса по Блеку</t>
  </si>
  <si>
    <t>Полировка пломбы при реставрационных работах и при лечении кариозных полостей IV класса по Блеку</t>
  </si>
  <si>
    <t>Эндодонтичсекие виды работ</t>
  </si>
  <si>
    <t>Фиксация поста в корневом канале</t>
  </si>
  <si>
    <t>Лечение пульпита ампутационным методом без наложения пломбы</t>
  </si>
  <si>
    <t>Лечение периодонтита импрегнационным методом (без наложения пломбы)</t>
  </si>
  <si>
    <t>Лечение одного хорошо проходимого корневого канала без применения средств резорбции</t>
  </si>
  <si>
    <t>Лечение одного корневого канала с применением средств механического и химического расширения</t>
  </si>
  <si>
    <t>Введение лекарственных средств в корневой канал при лечении диструктивных форм периодонтитов</t>
  </si>
  <si>
    <t>Подготовка и обтурация одного корневого канала гуттаперчей</t>
  </si>
  <si>
    <t>Распломбировка одного корневого канала пломбированного цинк-эвгеноловой пастой</t>
  </si>
  <si>
    <t>Распломбировка одного корневого канала пломбированного резорцин-формалиновой пастой</t>
  </si>
  <si>
    <t>Распломбировка одного корневого канала пломбированного фосфат-цементом</t>
  </si>
  <si>
    <t>Извлечение фиксированного инородного тела из одного корневого канала</t>
  </si>
  <si>
    <t>Распломбирование одного канала под штифт</t>
  </si>
  <si>
    <t>Удаление назубных отложений ручным способом полностью ( не менее 5 зубов) с обязательным указанием зубной формулы</t>
  </si>
  <si>
    <t>Удаление назубных отложений с помощью ультразвуковой аппаратуры полностью ( не менее 5 зубов) с обязательным указанием зубной формулы</t>
  </si>
  <si>
    <t>Вакуум-терапия (1 сеанс, проводится врачем)</t>
  </si>
  <si>
    <t>Снятие и анализ окклюдограммы</t>
  </si>
  <si>
    <t>Сошлифовка эмали со ската бугра одного зуба</t>
  </si>
  <si>
    <t>Наложение одного звена шины из лигатурной проволоки</t>
  </si>
  <si>
    <t>Шинирование зубов с применением композита (в области одного зуба)</t>
  </si>
  <si>
    <t>Гидромассаж десен</t>
  </si>
  <si>
    <t>Шинирование двух зубов штифтами с внутриканальной фиксацией</t>
  </si>
  <si>
    <t>Кюретаж пародонтальных карманов в области двух зубов без отслаивания лоскута</t>
  </si>
  <si>
    <t>Кюретаж пародонтальных карманов в области двух зубов с отслаиванием лоскута</t>
  </si>
  <si>
    <t>Лечебная повязка на слизистую оболочку полости рта (1 сеанс)</t>
  </si>
  <si>
    <t>Медикаментозное лечение пародонтальных карманов: орошение</t>
  </si>
  <si>
    <t>Медикаментозное лечение пародонтальных карманов: аппликация</t>
  </si>
  <si>
    <t>Медикаментозное лечение пародонтальных карманов: инстилляция</t>
  </si>
  <si>
    <t>Медикаментозное лечение пародонтальных карманов: повязка</t>
  </si>
  <si>
    <t>Вскрытие пародонтального абсцесса</t>
  </si>
  <si>
    <t>Гингивопластика в области шести зубов</t>
  </si>
  <si>
    <t>Вестибулопластика в области шести зубов</t>
  </si>
  <si>
    <t>Вестибулопластика с аутотрансплантацией ( до шести зубов)</t>
  </si>
  <si>
    <t>Шинирование зубов с применением стекловолоконных материалов ( риббонд и другие) крепление к коронке одного зуба</t>
  </si>
  <si>
    <t>Забор содержимого пародонтальных карманов для микробиологического исследования</t>
  </si>
  <si>
    <t>Восстановление одной единицы дефекта зубного ряда с применением стекловолоконных материалов и фотополимером прямым способом: в области фронтальных зубов</t>
  </si>
  <si>
    <t>Восстановление одной единицы дефекта зубного ряда с применением стекловолоконных материалов и фотополимером прямым способом: в области премоляров</t>
  </si>
  <si>
    <t>Восстановление одной единицы дефекта зубного ряда с применением стекловолоконных материалов и фотополимеров прямым способом: в области моляров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</si>
  <si>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фронтальных зубов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</si>
  <si>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премоляров</t>
  </si>
  <si>
    <t>Восстановление одной единицы включенного дефекта зубного ряда с применением стекловолоконных материалов и фотополимеров непрямым способом: в области моляров</t>
  </si>
  <si>
    <t>Фиксация конструкции к коронке одного зуба (суммируется с п.87, 88, 89)</t>
  </si>
  <si>
    <t>Реставрации одной фасетки фотополимером</t>
  </si>
  <si>
    <t>Восстановление фасетки на металлической ортопедической конструкции фотополимером</t>
  </si>
  <si>
    <t>Заболевания слизистой оболочки полости рта</t>
  </si>
  <si>
    <t>Начато</t>
  </si>
  <si>
    <t>Сеанс лечения</t>
  </si>
  <si>
    <t>Виды работ на хирургическом приеме (без учета анестезии)</t>
  </si>
  <si>
    <t>Удаление временного зуба</t>
  </si>
  <si>
    <t>Удаление постоянного зуба</t>
  </si>
  <si>
    <t>Сложное удаление зуба с разъединением корней</t>
  </si>
  <si>
    <t>Сложное удаление зуба с выкраиванем слизисто-надкостничного лоскута и резекцией костной пластинки</t>
  </si>
  <si>
    <t>Удаление ретенированного , дистопированного зуба</t>
  </si>
  <si>
    <t>Коррекция альвеолярного отростка для подготовки к протезированию</t>
  </si>
  <si>
    <t>Удаление одного зуба с применением трансплантата при заболеваниях пародонта</t>
  </si>
  <si>
    <t>Перевязка раны в полости рта</t>
  </si>
  <si>
    <t>Лечение альвеолита с ревизией лунки</t>
  </si>
  <si>
    <t>Остановка кровотечения</t>
  </si>
  <si>
    <t>Внутриротовой разрез с дренированием раны</t>
  </si>
  <si>
    <t>Внеротовой разрез, дренирование</t>
  </si>
  <si>
    <t>Перевязка после внеротового разреза</t>
  </si>
  <si>
    <t>Секвестрэктомия</t>
  </si>
  <si>
    <t>Резекция верхушки корня одного зуба</t>
  </si>
  <si>
    <t>Резекция верхушки корня двух и более зубов</t>
  </si>
  <si>
    <t>Цистэктомия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</si>
  <si>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</si>
  <si>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Удаление ретенционной кисты - цистэктомия</t>
  </si>
  <si>
    <t>Удаление ретенционной кисты - цистотомия</t>
  </si>
  <si>
    <t>Удаление доброкачественного образования кости (одонтома, остеома и др.)</t>
  </si>
  <si>
    <t>Иссечение капюшона</t>
  </si>
  <si>
    <t>Коррекция уздечки языка, губы</t>
  </si>
  <si>
    <t>Рассечение уздечки языка</t>
  </si>
  <si>
    <t>Иссечение доброкачественного образования кожи</t>
  </si>
  <si>
    <t>Шинирование при переломах челюстей без смещения отломков</t>
  </si>
  <si>
    <t>Шинирование при переломах челюстей со смещением отломков</t>
  </si>
  <si>
    <t>Лигатурное скрепление при вывихах зубов (один зуб)</t>
  </si>
  <si>
    <t>Снятие шины с одной челюсти</t>
  </si>
  <si>
    <t>ПХО раны без наложения швов</t>
  </si>
  <si>
    <t>Наложение одного шва</t>
  </si>
  <si>
    <t>Пластика перфорации верхнечелюстной пазухи</t>
  </si>
  <si>
    <t>Биопсия слизистой оболочки полости рта</t>
  </si>
  <si>
    <t>Биопсия кожи</t>
  </si>
  <si>
    <t>Биопсия кости</t>
  </si>
  <si>
    <t>Биопсия пункционная</t>
  </si>
  <si>
    <t>Бужирование протока слюнной железы</t>
  </si>
  <si>
    <t>Удаление камня из протока слюнной железы</t>
  </si>
  <si>
    <t>Сиалография</t>
  </si>
  <si>
    <t>Склерозирующая терапия</t>
  </si>
  <si>
    <t>Наложение повязки, компресса с участием врача</t>
  </si>
  <si>
    <t>Вправление вывиха нижней челюсти</t>
  </si>
  <si>
    <t>Компактостеотомия в области двух зубов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</si>
  <si>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</si>
  <si>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</si>
  <si>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Короно-радикулярная сепарация</t>
  </si>
  <si>
    <t>Снятие швов</t>
  </si>
  <si>
    <t>Реплантация однокорневого зуба или зачатка зуба</t>
  </si>
  <si>
    <t>Реплантация многокорневого зуба</t>
  </si>
  <si>
    <t>Иссечение рубца на коже</t>
  </si>
  <si>
    <t>Пластика слюнного свища</t>
  </si>
  <si>
    <t>Лечение заболеваний слюнных желез, височнонижнечелюстного сустава - первое посещение</t>
  </si>
  <si>
    <t>Лечение заболеваний слюнных желез, височнонижнечелюстного сустава - последующее посещение</t>
  </si>
  <si>
    <t>Введение лекарственных веществ в височно-нижнечелюстной сустав</t>
  </si>
  <si>
    <t>Операция имплантации (введение одного имплантата)</t>
  </si>
  <si>
    <t>Удаление имплантата - простое</t>
  </si>
  <si>
    <t>Удаление имплантата - сложное</t>
  </si>
  <si>
    <t xml:space="preserve">Главный врач                                                                                М.М. Ахмадова </t>
  </si>
  <si>
    <t>Зам. гл. вр. по ЭВ                                                                          З.А. Арсмерзаева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</si>
</sst>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z val="10"/>
      <color indexed="12"/>
      <name val="Arial Cyr"/>
      <charset val="204"/>
    </font>
    <font>
      <sz val="10"/>
      <color indexed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horizontal="center" shrinkToFit="1"/>
    </xf>
    <xf numFmtId="0" fontId="1" fillId="0" borderId="2" xfId="0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shrinkToFit="1"/>
    </xf>
    <xf numFmtId="0" fontId="8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3" fontId="7" fillId="0" borderId="1" xfId="0" applyNumberFormat="1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3" fontId="10" fillId="0" borderId="1" xfId="0" applyNumberFormat="1" applyFont="1" applyBorder="1" applyAlignment="1">
      <alignment horizontal="center" vertical="center" shrinkToFit="1"/>
    </xf>
    <xf numFmtId="164" fontId="10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6" fillId="4" borderId="1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 shrinkToFit="1"/>
    </xf>
    <xf numFmtId="2" fontId="4" fillId="4" borderId="1" xfId="0" applyNumberFormat="1" applyFont="1" applyFill="1" applyBorder="1" applyAlignment="1">
      <alignment horizontal="center" vertical="center" shrinkToFit="1"/>
    </xf>
    <xf numFmtId="3" fontId="4" fillId="4" borderId="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2" fontId="1" fillId="4" borderId="1" xfId="0" applyNumberFormat="1" applyFont="1" applyFill="1" applyBorder="1" applyAlignment="1">
      <alignment horizontal="center" vertical="center" shrinkToFit="1"/>
    </xf>
    <xf numFmtId="2" fontId="1" fillId="0" borderId="7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shrinkToFit="1"/>
    </xf>
    <xf numFmtId="4" fontId="4" fillId="3" borderId="3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87;&#1083;&#1072;&#1090;&#1085;&#1099;&#1077;%20&#1091;&#1089;&#1083;&#1091;&#1075;&#1080;/&#1088;&#1072;&#1089;&#1095;&#1077;&#1090;&#1099;%20&#1085;&#1072;%20&#1087;&#1083;&#1072;&#1090;&#1085;&#1099;&#1077;%20&#1091;&#1089;&#1083;&#1091;&#1075;&#1080;%20&#1085;&#1072;%202017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расходов на оплату труда"/>
      <sheetName val="расчет начислений на ЗП"/>
      <sheetName val="Расчет раходов на медикаменты"/>
      <sheetName val="Расчет расходов на мяг. инв."/>
      <sheetName val="самма прямых расходов"/>
      <sheetName val="расч. кос. расх."/>
      <sheetName val="косвен. расх."/>
      <sheetName val="ОБЩИЙ СВОД"/>
      <sheetName val="Стоматология"/>
      <sheetName val="прайс специалист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Q5">
            <v>300.06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topLeftCell="A4" workbookViewId="0">
      <selection activeCell="J14" sqref="J14"/>
    </sheetView>
  </sheetViews>
  <sheetFormatPr defaultRowHeight="15" x14ac:dyDescent="0.25"/>
  <cols>
    <col min="1" max="1" width="3.42578125" style="1" customWidth="1"/>
    <col min="2" max="2" width="56.5703125" style="42" customWidth="1"/>
    <col min="3" max="3" width="11.85546875" style="43" hidden="1" customWidth="1"/>
    <col min="4" max="4" width="11.42578125" style="43" customWidth="1"/>
    <col min="5" max="5" width="10.140625" style="44" customWidth="1"/>
    <col min="6" max="6" width="4.5703125" style="2" hidden="1" customWidth="1"/>
    <col min="7" max="7" width="6.5703125" style="2" hidden="1" customWidth="1"/>
    <col min="8" max="8" width="5.5703125" style="2" hidden="1" customWidth="1"/>
    <col min="257" max="257" width="3.42578125" customWidth="1"/>
    <col min="258" max="258" width="56.5703125" customWidth="1"/>
    <col min="259" max="259" width="0" hidden="1" customWidth="1"/>
    <col min="260" max="260" width="11.42578125" customWidth="1"/>
    <col min="261" max="261" width="10.140625" customWidth="1"/>
    <col min="262" max="264" width="0" hidden="1" customWidth="1"/>
    <col min="513" max="513" width="3.42578125" customWidth="1"/>
    <col min="514" max="514" width="56.5703125" customWidth="1"/>
    <col min="515" max="515" width="0" hidden="1" customWidth="1"/>
    <col min="516" max="516" width="11.42578125" customWidth="1"/>
    <col min="517" max="517" width="10.140625" customWidth="1"/>
    <col min="518" max="520" width="0" hidden="1" customWidth="1"/>
    <col min="769" max="769" width="3.42578125" customWidth="1"/>
    <col min="770" max="770" width="56.5703125" customWidth="1"/>
    <col min="771" max="771" width="0" hidden="1" customWidth="1"/>
    <col min="772" max="772" width="11.42578125" customWidth="1"/>
    <col min="773" max="773" width="10.140625" customWidth="1"/>
    <col min="774" max="776" width="0" hidden="1" customWidth="1"/>
    <col min="1025" max="1025" width="3.42578125" customWidth="1"/>
    <col min="1026" max="1026" width="56.5703125" customWidth="1"/>
    <col min="1027" max="1027" width="0" hidden="1" customWidth="1"/>
    <col min="1028" max="1028" width="11.42578125" customWidth="1"/>
    <col min="1029" max="1029" width="10.140625" customWidth="1"/>
    <col min="1030" max="1032" width="0" hidden="1" customWidth="1"/>
    <col min="1281" max="1281" width="3.42578125" customWidth="1"/>
    <col min="1282" max="1282" width="56.5703125" customWidth="1"/>
    <col min="1283" max="1283" width="0" hidden="1" customWidth="1"/>
    <col min="1284" max="1284" width="11.42578125" customWidth="1"/>
    <col min="1285" max="1285" width="10.140625" customWidth="1"/>
    <col min="1286" max="1288" width="0" hidden="1" customWidth="1"/>
    <col min="1537" max="1537" width="3.42578125" customWidth="1"/>
    <col min="1538" max="1538" width="56.5703125" customWidth="1"/>
    <col min="1539" max="1539" width="0" hidden="1" customWidth="1"/>
    <col min="1540" max="1540" width="11.42578125" customWidth="1"/>
    <col min="1541" max="1541" width="10.140625" customWidth="1"/>
    <col min="1542" max="1544" width="0" hidden="1" customWidth="1"/>
    <col min="1793" max="1793" width="3.42578125" customWidth="1"/>
    <col min="1794" max="1794" width="56.5703125" customWidth="1"/>
    <col min="1795" max="1795" width="0" hidden="1" customWidth="1"/>
    <col min="1796" max="1796" width="11.42578125" customWidth="1"/>
    <col min="1797" max="1797" width="10.140625" customWidth="1"/>
    <col min="1798" max="1800" width="0" hidden="1" customWidth="1"/>
    <col min="2049" max="2049" width="3.42578125" customWidth="1"/>
    <col min="2050" max="2050" width="56.5703125" customWidth="1"/>
    <col min="2051" max="2051" width="0" hidden="1" customWidth="1"/>
    <col min="2052" max="2052" width="11.42578125" customWidth="1"/>
    <col min="2053" max="2053" width="10.140625" customWidth="1"/>
    <col min="2054" max="2056" width="0" hidden="1" customWidth="1"/>
    <col min="2305" max="2305" width="3.42578125" customWidth="1"/>
    <col min="2306" max="2306" width="56.5703125" customWidth="1"/>
    <col min="2307" max="2307" width="0" hidden="1" customWidth="1"/>
    <col min="2308" max="2308" width="11.42578125" customWidth="1"/>
    <col min="2309" max="2309" width="10.140625" customWidth="1"/>
    <col min="2310" max="2312" width="0" hidden="1" customWidth="1"/>
    <col min="2561" max="2561" width="3.42578125" customWidth="1"/>
    <col min="2562" max="2562" width="56.5703125" customWidth="1"/>
    <col min="2563" max="2563" width="0" hidden="1" customWidth="1"/>
    <col min="2564" max="2564" width="11.42578125" customWidth="1"/>
    <col min="2565" max="2565" width="10.140625" customWidth="1"/>
    <col min="2566" max="2568" width="0" hidden="1" customWidth="1"/>
    <col min="2817" max="2817" width="3.42578125" customWidth="1"/>
    <col min="2818" max="2818" width="56.5703125" customWidth="1"/>
    <col min="2819" max="2819" width="0" hidden="1" customWidth="1"/>
    <col min="2820" max="2820" width="11.42578125" customWidth="1"/>
    <col min="2821" max="2821" width="10.140625" customWidth="1"/>
    <col min="2822" max="2824" width="0" hidden="1" customWidth="1"/>
    <col min="3073" max="3073" width="3.42578125" customWidth="1"/>
    <col min="3074" max="3074" width="56.5703125" customWidth="1"/>
    <col min="3075" max="3075" width="0" hidden="1" customWidth="1"/>
    <col min="3076" max="3076" width="11.42578125" customWidth="1"/>
    <col min="3077" max="3077" width="10.140625" customWidth="1"/>
    <col min="3078" max="3080" width="0" hidden="1" customWidth="1"/>
    <col min="3329" max="3329" width="3.42578125" customWidth="1"/>
    <col min="3330" max="3330" width="56.5703125" customWidth="1"/>
    <col min="3331" max="3331" width="0" hidden="1" customWidth="1"/>
    <col min="3332" max="3332" width="11.42578125" customWidth="1"/>
    <col min="3333" max="3333" width="10.140625" customWidth="1"/>
    <col min="3334" max="3336" width="0" hidden="1" customWidth="1"/>
    <col min="3585" max="3585" width="3.42578125" customWidth="1"/>
    <col min="3586" max="3586" width="56.5703125" customWidth="1"/>
    <col min="3587" max="3587" width="0" hidden="1" customWidth="1"/>
    <col min="3588" max="3588" width="11.42578125" customWidth="1"/>
    <col min="3589" max="3589" width="10.140625" customWidth="1"/>
    <col min="3590" max="3592" width="0" hidden="1" customWidth="1"/>
    <col min="3841" max="3841" width="3.42578125" customWidth="1"/>
    <col min="3842" max="3842" width="56.5703125" customWidth="1"/>
    <col min="3843" max="3843" width="0" hidden="1" customWidth="1"/>
    <col min="3844" max="3844" width="11.42578125" customWidth="1"/>
    <col min="3845" max="3845" width="10.140625" customWidth="1"/>
    <col min="3846" max="3848" width="0" hidden="1" customWidth="1"/>
    <col min="4097" max="4097" width="3.42578125" customWidth="1"/>
    <col min="4098" max="4098" width="56.5703125" customWidth="1"/>
    <col min="4099" max="4099" width="0" hidden="1" customWidth="1"/>
    <col min="4100" max="4100" width="11.42578125" customWidth="1"/>
    <col min="4101" max="4101" width="10.140625" customWidth="1"/>
    <col min="4102" max="4104" width="0" hidden="1" customWidth="1"/>
    <col min="4353" max="4353" width="3.42578125" customWidth="1"/>
    <col min="4354" max="4354" width="56.5703125" customWidth="1"/>
    <col min="4355" max="4355" width="0" hidden="1" customWidth="1"/>
    <col min="4356" max="4356" width="11.42578125" customWidth="1"/>
    <col min="4357" max="4357" width="10.140625" customWidth="1"/>
    <col min="4358" max="4360" width="0" hidden="1" customWidth="1"/>
    <col min="4609" max="4609" width="3.42578125" customWidth="1"/>
    <col min="4610" max="4610" width="56.5703125" customWidth="1"/>
    <col min="4611" max="4611" width="0" hidden="1" customWidth="1"/>
    <col min="4612" max="4612" width="11.42578125" customWidth="1"/>
    <col min="4613" max="4613" width="10.140625" customWidth="1"/>
    <col min="4614" max="4616" width="0" hidden="1" customWidth="1"/>
    <col min="4865" max="4865" width="3.42578125" customWidth="1"/>
    <col min="4866" max="4866" width="56.5703125" customWidth="1"/>
    <col min="4867" max="4867" width="0" hidden="1" customWidth="1"/>
    <col min="4868" max="4868" width="11.42578125" customWidth="1"/>
    <col min="4869" max="4869" width="10.140625" customWidth="1"/>
    <col min="4870" max="4872" width="0" hidden="1" customWidth="1"/>
    <col min="5121" max="5121" width="3.42578125" customWidth="1"/>
    <col min="5122" max="5122" width="56.5703125" customWidth="1"/>
    <col min="5123" max="5123" width="0" hidden="1" customWidth="1"/>
    <col min="5124" max="5124" width="11.42578125" customWidth="1"/>
    <col min="5125" max="5125" width="10.140625" customWidth="1"/>
    <col min="5126" max="5128" width="0" hidden="1" customWidth="1"/>
    <col min="5377" max="5377" width="3.42578125" customWidth="1"/>
    <col min="5378" max="5378" width="56.5703125" customWidth="1"/>
    <col min="5379" max="5379" width="0" hidden="1" customWidth="1"/>
    <col min="5380" max="5380" width="11.42578125" customWidth="1"/>
    <col min="5381" max="5381" width="10.140625" customWidth="1"/>
    <col min="5382" max="5384" width="0" hidden="1" customWidth="1"/>
    <col min="5633" max="5633" width="3.42578125" customWidth="1"/>
    <col min="5634" max="5634" width="56.5703125" customWidth="1"/>
    <col min="5635" max="5635" width="0" hidden="1" customWidth="1"/>
    <col min="5636" max="5636" width="11.42578125" customWidth="1"/>
    <col min="5637" max="5637" width="10.140625" customWidth="1"/>
    <col min="5638" max="5640" width="0" hidden="1" customWidth="1"/>
    <col min="5889" max="5889" width="3.42578125" customWidth="1"/>
    <col min="5890" max="5890" width="56.5703125" customWidth="1"/>
    <col min="5891" max="5891" width="0" hidden="1" customWidth="1"/>
    <col min="5892" max="5892" width="11.42578125" customWidth="1"/>
    <col min="5893" max="5893" width="10.140625" customWidth="1"/>
    <col min="5894" max="5896" width="0" hidden="1" customWidth="1"/>
    <col min="6145" max="6145" width="3.42578125" customWidth="1"/>
    <col min="6146" max="6146" width="56.5703125" customWidth="1"/>
    <col min="6147" max="6147" width="0" hidden="1" customWidth="1"/>
    <col min="6148" max="6148" width="11.42578125" customWidth="1"/>
    <col min="6149" max="6149" width="10.140625" customWidth="1"/>
    <col min="6150" max="6152" width="0" hidden="1" customWidth="1"/>
    <col min="6401" max="6401" width="3.42578125" customWidth="1"/>
    <col min="6402" max="6402" width="56.5703125" customWidth="1"/>
    <col min="6403" max="6403" width="0" hidden="1" customWidth="1"/>
    <col min="6404" max="6404" width="11.42578125" customWidth="1"/>
    <col min="6405" max="6405" width="10.140625" customWidth="1"/>
    <col min="6406" max="6408" width="0" hidden="1" customWidth="1"/>
    <col min="6657" max="6657" width="3.42578125" customWidth="1"/>
    <col min="6658" max="6658" width="56.5703125" customWidth="1"/>
    <col min="6659" max="6659" width="0" hidden="1" customWidth="1"/>
    <col min="6660" max="6660" width="11.42578125" customWidth="1"/>
    <col min="6661" max="6661" width="10.140625" customWidth="1"/>
    <col min="6662" max="6664" width="0" hidden="1" customWidth="1"/>
    <col min="6913" max="6913" width="3.42578125" customWidth="1"/>
    <col min="6914" max="6914" width="56.5703125" customWidth="1"/>
    <col min="6915" max="6915" width="0" hidden="1" customWidth="1"/>
    <col min="6916" max="6916" width="11.42578125" customWidth="1"/>
    <col min="6917" max="6917" width="10.140625" customWidth="1"/>
    <col min="6918" max="6920" width="0" hidden="1" customWidth="1"/>
    <col min="7169" max="7169" width="3.42578125" customWidth="1"/>
    <col min="7170" max="7170" width="56.5703125" customWidth="1"/>
    <col min="7171" max="7171" width="0" hidden="1" customWidth="1"/>
    <col min="7172" max="7172" width="11.42578125" customWidth="1"/>
    <col min="7173" max="7173" width="10.140625" customWidth="1"/>
    <col min="7174" max="7176" width="0" hidden="1" customWidth="1"/>
    <col min="7425" max="7425" width="3.42578125" customWidth="1"/>
    <col min="7426" max="7426" width="56.5703125" customWidth="1"/>
    <col min="7427" max="7427" width="0" hidden="1" customWidth="1"/>
    <col min="7428" max="7428" width="11.42578125" customWidth="1"/>
    <col min="7429" max="7429" width="10.140625" customWidth="1"/>
    <col min="7430" max="7432" width="0" hidden="1" customWidth="1"/>
    <col min="7681" max="7681" width="3.42578125" customWidth="1"/>
    <col min="7682" max="7682" width="56.5703125" customWidth="1"/>
    <col min="7683" max="7683" width="0" hidden="1" customWidth="1"/>
    <col min="7684" max="7684" width="11.42578125" customWidth="1"/>
    <col min="7685" max="7685" width="10.140625" customWidth="1"/>
    <col min="7686" max="7688" width="0" hidden="1" customWidth="1"/>
    <col min="7937" max="7937" width="3.42578125" customWidth="1"/>
    <col min="7938" max="7938" width="56.5703125" customWidth="1"/>
    <col min="7939" max="7939" width="0" hidden="1" customWidth="1"/>
    <col min="7940" max="7940" width="11.42578125" customWidth="1"/>
    <col min="7941" max="7941" width="10.140625" customWidth="1"/>
    <col min="7942" max="7944" width="0" hidden="1" customWidth="1"/>
    <col min="8193" max="8193" width="3.42578125" customWidth="1"/>
    <col min="8194" max="8194" width="56.5703125" customWidth="1"/>
    <col min="8195" max="8195" width="0" hidden="1" customWidth="1"/>
    <col min="8196" max="8196" width="11.42578125" customWidth="1"/>
    <col min="8197" max="8197" width="10.140625" customWidth="1"/>
    <col min="8198" max="8200" width="0" hidden="1" customWidth="1"/>
    <col min="8449" max="8449" width="3.42578125" customWidth="1"/>
    <col min="8450" max="8450" width="56.5703125" customWidth="1"/>
    <col min="8451" max="8451" width="0" hidden="1" customWidth="1"/>
    <col min="8452" max="8452" width="11.42578125" customWidth="1"/>
    <col min="8453" max="8453" width="10.140625" customWidth="1"/>
    <col min="8454" max="8456" width="0" hidden="1" customWidth="1"/>
    <col min="8705" max="8705" width="3.42578125" customWidth="1"/>
    <col min="8706" max="8706" width="56.5703125" customWidth="1"/>
    <col min="8707" max="8707" width="0" hidden="1" customWidth="1"/>
    <col min="8708" max="8708" width="11.42578125" customWidth="1"/>
    <col min="8709" max="8709" width="10.140625" customWidth="1"/>
    <col min="8710" max="8712" width="0" hidden="1" customWidth="1"/>
    <col min="8961" max="8961" width="3.42578125" customWidth="1"/>
    <col min="8962" max="8962" width="56.5703125" customWidth="1"/>
    <col min="8963" max="8963" width="0" hidden="1" customWidth="1"/>
    <col min="8964" max="8964" width="11.42578125" customWidth="1"/>
    <col min="8965" max="8965" width="10.140625" customWidth="1"/>
    <col min="8966" max="8968" width="0" hidden="1" customWidth="1"/>
    <col min="9217" max="9217" width="3.42578125" customWidth="1"/>
    <col min="9218" max="9218" width="56.5703125" customWidth="1"/>
    <col min="9219" max="9219" width="0" hidden="1" customWidth="1"/>
    <col min="9220" max="9220" width="11.42578125" customWidth="1"/>
    <col min="9221" max="9221" width="10.140625" customWidth="1"/>
    <col min="9222" max="9224" width="0" hidden="1" customWidth="1"/>
    <col min="9473" max="9473" width="3.42578125" customWidth="1"/>
    <col min="9474" max="9474" width="56.5703125" customWidth="1"/>
    <col min="9475" max="9475" width="0" hidden="1" customWidth="1"/>
    <col min="9476" max="9476" width="11.42578125" customWidth="1"/>
    <col min="9477" max="9477" width="10.140625" customWidth="1"/>
    <col min="9478" max="9480" width="0" hidden="1" customWidth="1"/>
    <col min="9729" max="9729" width="3.42578125" customWidth="1"/>
    <col min="9730" max="9730" width="56.5703125" customWidth="1"/>
    <col min="9731" max="9731" width="0" hidden="1" customWidth="1"/>
    <col min="9732" max="9732" width="11.42578125" customWidth="1"/>
    <col min="9733" max="9733" width="10.140625" customWidth="1"/>
    <col min="9734" max="9736" width="0" hidden="1" customWidth="1"/>
    <col min="9985" max="9985" width="3.42578125" customWidth="1"/>
    <col min="9986" max="9986" width="56.5703125" customWidth="1"/>
    <col min="9987" max="9987" width="0" hidden="1" customWidth="1"/>
    <col min="9988" max="9988" width="11.42578125" customWidth="1"/>
    <col min="9989" max="9989" width="10.140625" customWidth="1"/>
    <col min="9990" max="9992" width="0" hidden="1" customWidth="1"/>
    <col min="10241" max="10241" width="3.42578125" customWidth="1"/>
    <col min="10242" max="10242" width="56.5703125" customWidth="1"/>
    <col min="10243" max="10243" width="0" hidden="1" customWidth="1"/>
    <col min="10244" max="10244" width="11.42578125" customWidth="1"/>
    <col min="10245" max="10245" width="10.140625" customWidth="1"/>
    <col min="10246" max="10248" width="0" hidden="1" customWidth="1"/>
    <col min="10497" max="10497" width="3.42578125" customWidth="1"/>
    <col min="10498" max="10498" width="56.5703125" customWidth="1"/>
    <col min="10499" max="10499" width="0" hidden="1" customWidth="1"/>
    <col min="10500" max="10500" width="11.42578125" customWidth="1"/>
    <col min="10501" max="10501" width="10.140625" customWidth="1"/>
    <col min="10502" max="10504" width="0" hidden="1" customWidth="1"/>
    <col min="10753" max="10753" width="3.42578125" customWidth="1"/>
    <col min="10754" max="10754" width="56.5703125" customWidth="1"/>
    <col min="10755" max="10755" width="0" hidden="1" customWidth="1"/>
    <col min="10756" max="10756" width="11.42578125" customWidth="1"/>
    <col min="10757" max="10757" width="10.140625" customWidth="1"/>
    <col min="10758" max="10760" width="0" hidden="1" customWidth="1"/>
    <col min="11009" max="11009" width="3.42578125" customWidth="1"/>
    <col min="11010" max="11010" width="56.5703125" customWidth="1"/>
    <col min="11011" max="11011" width="0" hidden="1" customWidth="1"/>
    <col min="11012" max="11012" width="11.42578125" customWidth="1"/>
    <col min="11013" max="11013" width="10.140625" customWidth="1"/>
    <col min="11014" max="11016" width="0" hidden="1" customWidth="1"/>
    <col min="11265" max="11265" width="3.42578125" customWidth="1"/>
    <col min="11266" max="11266" width="56.5703125" customWidth="1"/>
    <col min="11267" max="11267" width="0" hidden="1" customWidth="1"/>
    <col min="11268" max="11268" width="11.42578125" customWidth="1"/>
    <col min="11269" max="11269" width="10.140625" customWidth="1"/>
    <col min="11270" max="11272" width="0" hidden="1" customWidth="1"/>
    <col min="11521" max="11521" width="3.42578125" customWidth="1"/>
    <col min="11522" max="11522" width="56.5703125" customWidth="1"/>
    <col min="11523" max="11523" width="0" hidden="1" customWidth="1"/>
    <col min="11524" max="11524" width="11.42578125" customWidth="1"/>
    <col min="11525" max="11525" width="10.140625" customWidth="1"/>
    <col min="11526" max="11528" width="0" hidden="1" customWidth="1"/>
    <col min="11777" max="11777" width="3.42578125" customWidth="1"/>
    <col min="11778" max="11778" width="56.5703125" customWidth="1"/>
    <col min="11779" max="11779" width="0" hidden="1" customWidth="1"/>
    <col min="11780" max="11780" width="11.42578125" customWidth="1"/>
    <col min="11781" max="11781" width="10.140625" customWidth="1"/>
    <col min="11782" max="11784" width="0" hidden="1" customWidth="1"/>
    <col min="12033" max="12033" width="3.42578125" customWidth="1"/>
    <col min="12034" max="12034" width="56.5703125" customWidth="1"/>
    <col min="12035" max="12035" width="0" hidden="1" customWidth="1"/>
    <col min="12036" max="12036" width="11.42578125" customWidth="1"/>
    <col min="12037" max="12037" width="10.140625" customWidth="1"/>
    <col min="12038" max="12040" width="0" hidden="1" customWidth="1"/>
    <col min="12289" max="12289" width="3.42578125" customWidth="1"/>
    <col min="12290" max="12290" width="56.5703125" customWidth="1"/>
    <col min="12291" max="12291" width="0" hidden="1" customWidth="1"/>
    <col min="12292" max="12292" width="11.42578125" customWidth="1"/>
    <col min="12293" max="12293" width="10.140625" customWidth="1"/>
    <col min="12294" max="12296" width="0" hidden="1" customWidth="1"/>
    <col min="12545" max="12545" width="3.42578125" customWidth="1"/>
    <col min="12546" max="12546" width="56.5703125" customWidth="1"/>
    <col min="12547" max="12547" width="0" hidden="1" customWidth="1"/>
    <col min="12548" max="12548" width="11.42578125" customWidth="1"/>
    <col min="12549" max="12549" width="10.140625" customWidth="1"/>
    <col min="12550" max="12552" width="0" hidden="1" customWidth="1"/>
    <col min="12801" max="12801" width="3.42578125" customWidth="1"/>
    <col min="12802" max="12802" width="56.5703125" customWidth="1"/>
    <col min="12803" max="12803" width="0" hidden="1" customWidth="1"/>
    <col min="12804" max="12804" width="11.42578125" customWidth="1"/>
    <col min="12805" max="12805" width="10.140625" customWidth="1"/>
    <col min="12806" max="12808" width="0" hidden="1" customWidth="1"/>
    <col min="13057" max="13057" width="3.42578125" customWidth="1"/>
    <col min="13058" max="13058" width="56.5703125" customWidth="1"/>
    <col min="13059" max="13059" width="0" hidden="1" customWidth="1"/>
    <col min="13060" max="13060" width="11.42578125" customWidth="1"/>
    <col min="13061" max="13061" width="10.140625" customWidth="1"/>
    <col min="13062" max="13064" width="0" hidden="1" customWidth="1"/>
    <col min="13313" max="13313" width="3.42578125" customWidth="1"/>
    <col min="13314" max="13314" width="56.5703125" customWidth="1"/>
    <col min="13315" max="13315" width="0" hidden="1" customWidth="1"/>
    <col min="13316" max="13316" width="11.42578125" customWidth="1"/>
    <col min="13317" max="13317" width="10.140625" customWidth="1"/>
    <col min="13318" max="13320" width="0" hidden="1" customWidth="1"/>
    <col min="13569" max="13569" width="3.42578125" customWidth="1"/>
    <col min="13570" max="13570" width="56.5703125" customWidth="1"/>
    <col min="13571" max="13571" width="0" hidden="1" customWidth="1"/>
    <col min="13572" max="13572" width="11.42578125" customWidth="1"/>
    <col min="13573" max="13573" width="10.140625" customWidth="1"/>
    <col min="13574" max="13576" width="0" hidden="1" customWidth="1"/>
    <col min="13825" max="13825" width="3.42578125" customWidth="1"/>
    <col min="13826" max="13826" width="56.5703125" customWidth="1"/>
    <col min="13827" max="13827" width="0" hidden="1" customWidth="1"/>
    <col min="13828" max="13828" width="11.42578125" customWidth="1"/>
    <col min="13829" max="13829" width="10.140625" customWidth="1"/>
    <col min="13830" max="13832" width="0" hidden="1" customWidth="1"/>
    <col min="14081" max="14081" width="3.42578125" customWidth="1"/>
    <col min="14082" max="14082" width="56.5703125" customWidth="1"/>
    <col min="14083" max="14083" width="0" hidden="1" customWidth="1"/>
    <col min="14084" max="14084" width="11.42578125" customWidth="1"/>
    <col min="14085" max="14085" width="10.140625" customWidth="1"/>
    <col min="14086" max="14088" width="0" hidden="1" customWidth="1"/>
    <col min="14337" max="14337" width="3.42578125" customWidth="1"/>
    <col min="14338" max="14338" width="56.5703125" customWidth="1"/>
    <col min="14339" max="14339" width="0" hidden="1" customWidth="1"/>
    <col min="14340" max="14340" width="11.42578125" customWidth="1"/>
    <col min="14341" max="14341" width="10.140625" customWidth="1"/>
    <col min="14342" max="14344" width="0" hidden="1" customWidth="1"/>
    <col min="14593" max="14593" width="3.42578125" customWidth="1"/>
    <col min="14594" max="14594" width="56.5703125" customWidth="1"/>
    <col min="14595" max="14595" width="0" hidden="1" customWidth="1"/>
    <col min="14596" max="14596" width="11.42578125" customWidth="1"/>
    <col min="14597" max="14597" width="10.140625" customWidth="1"/>
    <col min="14598" max="14600" width="0" hidden="1" customWidth="1"/>
    <col min="14849" max="14849" width="3.42578125" customWidth="1"/>
    <col min="14850" max="14850" width="56.5703125" customWidth="1"/>
    <col min="14851" max="14851" width="0" hidden="1" customWidth="1"/>
    <col min="14852" max="14852" width="11.42578125" customWidth="1"/>
    <col min="14853" max="14853" width="10.140625" customWidth="1"/>
    <col min="14854" max="14856" width="0" hidden="1" customWidth="1"/>
    <col min="15105" max="15105" width="3.42578125" customWidth="1"/>
    <col min="15106" max="15106" width="56.5703125" customWidth="1"/>
    <col min="15107" max="15107" width="0" hidden="1" customWidth="1"/>
    <col min="15108" max="15108" width="11.42578125" customWidth="1"/>
    <col min="15109" max="15109" width="10.140625" customWidth="1"/>
    <col min="15110" max="15112" width="0" hidden="1" customWidth="1"/>
    <col min="15361" max="15361" width="3.42578125" customWidth="1"/>
    <col min="15362" max="15362" width="56.5703125" customWidth="1"/>
    <col min="15363" max="15363" width="0" hidden="1" customWidth="1"/>
    <col min="15364" max="15364" width="11.42578125" customWidth="1"/>
    <col min="15365" max="15365" width="10.140625" customWidth="1"/>
    <col min="15366" max="15368" width="0" hidden="1" customWidth="1"/>
    <col min="15617" max="15617" width="3.42578125" customWidth="1"/>
    <col min="15618" max="15618" width="56.5703125" customWidth="1"/>
    <col min="15619" max="15619" width="0" hidden="1" customWidth="1"/>
    <col min="15620" max="15620" width="11.42578125" customWidth="1"/>
    <col min="15621" max="15621" width="10.140625" customWidth="1"/>
    <col min="15622" max="15624" width="0" hidden="1" customWidth="1"/>
    <col min="15873" max="15873" width="3.42578125" customWidth="1"/>
    <col min="15874" max="15874" width="56.5703125" customWidth="1"/>
    <col min="15875" max="15875" width="0" hidden="1" customWidth="1"/>
    <col min="15876" max="15876" width="11.42578125" customWidth="1"/>
    <col min="15877" max="15877" width="10.140625" customWidth="1"/>
    <col min="15878" max="15880" width="0" hidden="1" customWidth="1"/>
    <col min="16129" max="16129" width="3.42578125" customWidth="1"/>
    <col min="16130" max="16130" width="56.5703125" customWidth="1"/>
    <col min="16131" max="16131" width="0" hidden="1" customWidth="1"/>
    <col min="16132" max="16132" width="11.42578125" customWidth="1"/>
    <col min="16133" max="16133" width="10.140625" customWidth="1"/>
    <col min="16134" max="16136" width="0" hidden="1" customWidth="1"/>
  </cols>
  <sheetData>
    <row r="1" spans="1:8" ht="15.75" x14ac:dyDescent="0.25">
      <c r="B1" s="58" t="s">
        <v>0</v>
      </c>
      <c r="C1" s="58"/>
      <c r="D1" s="58"/>
      <c r="E1" s="58"/>
    </row>
    <row r="2" spans="1:8" ht="15.75" x14ac:dyDescent="0.25">
      <c r="B2" s="59" t="s">
        <v>1</v>
      </c>
      <c r="C2" s="59"/>
      <c r="D2" s="59"/>
      <c r="E2" s="59"/>
    </row>
    <row r="3" spans="1:8" ht="15.75" x14ac:dyDescent="0.25">
      <c r="B3" s="59" t="s">
        <v>2</v>
      </c>
      <c r="C3" s="59"/>
      <c r="D3" s="59"/>
      <c r="E3" s="59"/>
    </row>
    <row r="4" spans="1:8" ht="15.75" x14ac:dyDescent="0.25">
      <c r="B4" s="59" t="s">
        <v>3</v>
      </c>
      <c r="C4" s="59"/>
      <c r="D4" s="59"/>
      <c r="E4" s="59"/>
    </row>
    <row r="5" spans="1:8" ht="15.75" x14ac:dyDescent="0.25">
      <c r="B5" s="59" t="s">
        <v>4</v>
      </c>
      <c r="C5" s="59"/>
      <c r="D5" s="59"/>
      <c r="E5" s="59"/>
    </row>
    <row r="6" spans="1:8" ht="15.75" x14ac:dyDescent="0.25">
      <c r="A6" s="60" t="s">
        <v>5</v>
      </c>
      <c r="B6" s="60"/>
      <c r="C6" s="60"/>
      <c r="D6" s="60"/>
      <c r="E6" s="60"/>
      <c r="F6" s="3"/>
      <c r="G6" s="3"/>
      <c r="H6" s="3"/>
    </row>
    <row r="7" spans="1:8" ht="15.75" x14ac:dyDescent="0.25">
      <c r="A7" s="48" t="s">
        <v>6</v>
      </c>
      <c r="B7" s="48"/>
      <c r="C7" s="4"/>
      <c r="D7" s="49">
        <f>'[1]ОБЩИЙ СВОД'!Q5</f>
        <v>300.06</v>
      </c>
      <c r="E7" s="50"/>
      <c r="F7" s="5"/>
      <c r="G7" s="5"/>
      <c r="H7" s="5"/>
    </row>
    <row r="8" spans="1:8" ht="27" customHeight="1" x14ac:dyDescent="0.25">
      <c r="A8" s="6" t="s">
        <v>7</v>
      </c>
      <c r="B8" s="7" t="s">
        <v>8</v>
      </c>
      <c r="C8" s="8"/>
      <c r="D8" s="51" t="s">
        <v>9</v>
      </c>
      <c r="E8" s="51"/>
      <c r="F8" s="9"/>
      <c r="G8" s="9"/>
      <c r="H8" s="9"/>
    </row>
    <row r="9" spans="1:8" x14ac:dyDescent="0.25">
      <c r="A9" s="6"/>
      <c r="B9" s="7" t="s">
        <v>10</v>
      </c>
      <c r="C9" s="10"/>
      <c r="D9" s="11" t="s">
        <v>11</v>
      </c>
      <c r="E9" s="12" t="s">
        <v>12</v>
      </c>
    </row>
    <row r="10" spans="1:8" ht="17.25" customHeight="1" x14ac:dyDescent="0.25">
      <c r="A10" s="13">
        <v>1</v>
      </c>
      <c r="B10" s="14" t="s">
        <v>13</v>
      </c>
      <c r="C10" s="15">
        <f>D7</f>
        <v>300.06</v>
      </c>
      <c r="D10" s="11">
        <v>0.5</v>
      </c>
      <c r="E10" s="12">
        <f>ROUND(C10*D10,0)</f>
        <v>150</v>
      </c>
    </row>
    <row r="11" spans="1:8" s="16" customFormat="1" ht="38.25" x14ac:dyDescent="0.2">
      <c r="A11" s="13">
        <v>2</v>
      </c>
      <c r="B11" s="14" t="s">
        <v>14</v>
      </c>
      <c r="C11" s="15">
        <f>C10</f>
        <v>300.06</v>
      </c>
      <c r="D11" s="11">
        <v>1.5</v>
      </c>
      <c r="E11" s="12">
        <f>ROUND(C11*D11,0)</f>
        <v>450</v>
      </c>
      <c r="F11" s="2"/>
      <c r="G11" s="2"/>
      <c r="H11" s="2"/>
    </row>
    <row r="12" spans="1:8" s="17" customFormat="1" ht="51" x14ac:dyDescent="0.2">
      <c r="A12" s="13">
        <v>3</v>
      </c>
      <c r="B12" s="14" t="s">
        <v>15</v>
      </c>
      <c r="C12" s="15">
        <f t="shared" ref="C12:C50" si="0">C11</f>
        <v>300.06</v>
      </c>
      <c r="D12" s="11">
        <v>3</v>
      </c>
      <c r="E12" s="12">
        <f t="shared" ref="E12:E50" si="1">ROUND(C12*D12,0)</f>
        <v>900</v>
      </c>
      <c r="F12" s="52">
        <v>368.3</v>
      </c>
      <c r="G12" s="53"/>
      <c r="H12" s="54"/>
    </row>
    <row r="13" spans="1:8" s="17" customFormat="1" ht="29.25" customHeight="1" x14ac:dyDescent="0.2">
      <c r="A13" s="13">
        <v>4</v>
      </c>
      <c r="B13" s="14" t="s">
        <v>16</v>
      </c>
      <c r="C13" s="15">
        <f t="shared" si="0"/>
        <v>300.06</v>
      </c>
      <c r="D13" s="11">
        <v>1</v>
      </c>
      <c r="E13" s="12">
        <f t="shared" si="1"/>
        <v>300</v>
      </c>
      <c r="F13" s="55" t="s">
        <v>17</v>
      </c>
      <c r="G13" s="56"/>
      <c r="H13" s="57"/>
    </row>
    <row r="14" spans="1:8" s="16" customFormat="1" ht="25.5" x14ac:dyDescent="0.2">
      <c r="A14" s="13">
        <v>5</v>
      </c>
      <c r="B14" s="14" t="s">
        <v>18</v>
      </c>
      <c r="C14" s="15">
        <f t="shared" si="0"/>
        <v>300.06</v>
      </c>
      <c r="D14" s="11">
        <v>1</v>
      </c>
      <c r="E14" s="12">
        <f t="shared" si="1"/>
        <v>300</v>
      </c>
      <c r="F14" s="18" t="s">
        <v>19</v>
      </c>
      <c r="G14" s="18" t="s">
        <v>20</v>
      </c>
      <c r="H14" s="18" t="s">
        <v>21</v>
      </c>
    </row>
    <row r="15" spans="1:8" s="16" customFormat="1" ht="25.5" x14ac:dyDescent="0.2">
      <c r="A15" s="13">
        <v>6</v>
      </c>
      <c r="B15" s="14" t="s">
        <v>22</v>
      </c>
      <c r="C15" s="15">
        <f t="shared" si="0"/>
        <v>300.06</v>
      </c>
      <c r="D15" s="11">
        <v>1</v>
      </c>
      <c r="E15" s="12">
        <f t="shared" si="1"/>
        <v>300</v>
      </c>
      <c r="F15" s="19">
        <f>ROUND(368.3*D15,0)</f>
        <v>368</v>
      </c>
      <c r="G15" s="20">
        <f t="shared" ref="G15:G20" si="2">E15-F15</f>
        <v>-68</v>
      </c>
      <c r="H15" s="21">
        <f t="shared" ref="H15:H20" si="3">E15/F15-100%</f>
        <v>-0.18478260869565222</v>
      </c>
    </row>
    <row r="16" spans="1:8" s="16" customFormat="1" ht="25.5" x14ac:dyDescent="0.2">
      <c r="A16" s="13">
        <v>7</v>
      </c>
      <c r="B16" s="14" t="s">
        <v>23</v>
      </c>
      <c r="C16" s="15">
        <f t="shared" si="0"/>
        <v>300.06</v>
      </c>
      <c r="D16" s="11">
        <v>5</v>
      </c>
      <c r="E16" s="12">
        <f t="shared" si="1"/>
        <v>1500</v>
      </c>
      <c r="F16" s="19">
        <f t="shared" ref="F16:F41" si="4">ROUND(368.3*D16,0)</f>
        <v>1842</v>
      </c>
      <c r="G16" s="20">
        <f t="shared" si="2"/>
        <v>-342</v>
      </c>
      <c r="H16" s="21">
        <f t="shared" si="3"/>
        <v>-0.18566775244299671</v>
      </c>
    </row>
    <row r="17" spans="1:8" s="16" customFormat="1" ht="12.75" x14ac:dyDescent="0.2">
      <c r="A17" s="13">
        <v>8</v>
      </c>
      <c r="B17" s="14" t="s">
        <v>24</v>
      </c>
      <c r="C17" s="15">
        <f t="shared" si="0"/>
        <v>300.06</v>
      </c>
      <c r="D17" s="11">
        <v>0.25</v>
      </c>
      <c r="E17" s="12">
        <f t="shared" si="1"/>
        <v>75</v>
      </c>
      <c r="F17" s="19">
        <f>ROUND(368.3*D17,0)</f>
        <v>92</v>
      </c>
      <c r="G17" s="20">
        <f t="shared" si="2"/>
        <v>-17</v>
      </c>
      <c r="H17" s="21">
        <f t="shared" si="3"/>
        <v>-0.18478260869565222</v>
      </c>
    </row>
    <row r="18" spans="1:8" s="16" customFormat="1" ht="12.75" x14ac:dyDescent="0.2">
      <c r="A18" s="13">
        <v>9</v>
      </c>
      <c r="B18" s="14" t="s">
        <v>25</v>
      </c>
      <c r="C18" s="15">
        <f t="shared" si="0"/>
        <v>300.06</v>
      </c>
      <c r="D18" s="11">
        <v>0.5</v>
      </c>
      <c r="E18" s="12">
        <f t="shared" si="1"/>
        <v>150</v>
      </c>
      <c r="F18" s="19">
        <f t="shared" si="4"/>
        <v>184</v>
      </c>
      <c r="G18" s="20">
        <f t="shared" si="2"/>
        <v>-34</v>
      </c>
      <c r="H18" s="21">
        <f t="shared" si="3"/>
        <v>-0.18478260869565222</v>
      </c>
    </row>
    <row r="19" spans="1:8" s="16" customFormat="1" ht="12.75" x14ac:dyDescent="0.2">
      <c r="A19" s="13">
        <v>10</v>
      </c>
      <c r="B19" s="14" t="s">
        <v>26</v>
      </c>
      <c r="C19" s="15">
        <f t="shared" si="0"/>
        <v>300.06</v>
      </c>
      <c r="D19" s="11">
        <v>0.5</v>
      </c>
      <c r="E19" s="12">
        <f t="shared" si="1"/>
        <v>150</v>
      </c>
      <c r="F19" s="19">
        <f t="shared" si="4"/>
        <v>184</v>
      </c>
      <c r="G19" s="20">
        <f t="shared" si="2"/>
        <v>-34</v>
      </c>
      <c r="H19" s="21">
        <f t="shared" si="3"/>
        <v>-0.18478260869565222</v>
      </c>
    </row>
    <row r="20" spans="1:8" s="16" customFormat="1" ht="12.75" x14ac:dyDescent="0.2">
      <c r="A20" s="13"/>
      <c r="B20" s="7" t="s">
        <v>27</v>
      </c>
      <c r="C20" s="15"/>
      <c r="D20" s="11"/>
      <c r="E20" s="12"/>
      <c r="F20" s="19">
        <f t="shared" si="4"/>
        <v>0</v>
      </c>
      <c r="G20" s="20">
        <f t="shared" si="2"/>
        <v>0</v>
      </c>
      <c r="H20" s="21" t="e">
        <f t="shared" si="3"/>
        <v>#DIV/0!</v>
      </c>
    </row>
    <row r="21" spans="1:8" s="16" customFormat="1" ht="12.75" x14ac:dyDescent="0.2">
      <c r="A21" s="13">
        <v>11</v>
      </c>
      <c r="B21" s="14" t="s">
        <v>28</v>
      </c>
      <c r="C21" s="15">
        <f>C19</f>
        <v>300.06</v>
      </c>
      <c r="D21" s="11">
        <v>0.25</v>
      </c>
      <c r="E21" s="12">
        <f t="shared" si="1"/>
        <v>75</v>
      </c>
      <c r="F21" s="22"/>
      <c r="G21" s="22"/>
      <c r="H21" s="22"/>
    </row>
    <row r="22" spans="1:8" s="16" customFormat="1" ht="25.5" x14ac:dyDescent="0.2">
      <c r="A22" s="13">
        <v>12</v>
      </c>
      <c r="B22" s="14" t="s">
        <v>29</v>
      </c>
      <c r="C22" s="15">
        <f t="shared" si="0"/>
        <v>300.06</v>
      </c>
      <c r="D22" s="11">
        <v>0.5</v>
      </c>
      <c r="E22" s="12">
        <f t="shared" si="1"/>
        <v>150</v>
      </c>
      <c r="F22" s="23">
        <f t="shared" si="4"/>
        <v>184</v>
      </c>
      <c r="G22" s="24">
        <f t="shared" ref="G22:G41" si="5">E22-F22</f>
        <v>-34</v>
      </c>
      <c r="H22" s="25">
        <f t="shared" ref="H22:H41" si="6">E22/F22-100%</f>
        <v>-0.18478260869565222</v>
      </c>
    </row>
    <row r="23" spans="1:8" s="16" customFormat="1" ht="12.75" x14ac:dyDescent="0.2">
      <c r="A23" s="13">
        <v>13</v>
      </c>
      <c r="B23" s="14" t="s">
        <v>30</v>
      </c>
      <c r="C23" s="15">
        <f t="shared" si="0"/>
        <v>300.06</v>
      </c>
      <c r="D23" s="11">
        <v>1.5</v>
      </c>
      <c r="E23" s="12">
        <f t="shared" si="1"/>
        <v>450</v>
      </c>
      <c r="F23" s="23">
        <f t="shared" si="4"/>
        <v>552</v>
      </c>
      <c r="G23" s="24">
        <f t="shared" si="5"/>
        <v>-102</v>
      </c>
      <c r="H23" s="25">
        <f t="shared" si="6"/>
        <v>-0.18478260869565222</v>
      </c>
    </row>
    <row r="24" spans="1:8" s="16" customFormat="1" ht="12.75" x14ac:dyDescent="0.2">
      <c r="A24" s="13">
        <v>14</v>
      </c>
      <c r="B24" s="14" t="s">
        <v>31</v>
      </c>
      <c r="C24" s="15">
        <f t="shared" si="0"/>
        <v>300.06</v>
      </c>
      <c r="D24" s="11">
        <v>1</v>
      </c>
      <c r="E24" s="12">
        <f t="shared" si="1"/>
        <v>300</v>
      </c>
      <c r="F24" s="23">
        <f t="shared" si="4"/>
        <v>368</v>
      </c>
      <c r="G24" s="24">
        <f t="shared" si="5"/>
        <v>-68</v>
      </c>
      <c r="H24" s="25">
        <f t="shared" si="6"/>
        <v>-0.18478260869565222</v>
      </c>
    </row>
    <row r="25" spans="1:8" s="16" customFormat="1" ht="12.75" x14ac:dyDescent="0.2">
      <c r="A25" s="13">
        <v>15</v>
      </c>
      <c r="B25" s="14" t="s">
        <v>32</v>
      </c>
      <c r="C25" s="15">
        <f t="shared" si="0"/>
        <v>300.06</v>
      </c>
      <c r="D25" s="11">
        <v>0.8</v>
      </c>
      <c r="E25" s="12">
        <f t="shared" si="1"/>
        <v>240</v>
      </c>
      <c r="F25" s="19">
        <f t="shared" si="4"/>
        <v>295</v>
      </c>
      <c r="G25" s="20">
        <f t="shared" si="5"/>
        <v>-55</v>
      </c>
      <c r="H25" s="21">
        <f t="shared" si="6"/>
        <v>-0.18644067796610164</v>
      </c>
    </row>
    <row r="26" spans="1:8" s="16" customFormat="1" ht="12.75" x14ac:dyDescent="0.2">
      <c r="A26" s="13">
        <v>16</v>
      </c>
      <c r="B26" s="14" t="s">
        <v>33</v>
      </c>
      <c r="C26" s="15">
        <f t="shared" si="0"/>
        <v>300.06</v>
      </c>
      <c r="D26" s="11">
        <v>1</v>
      </c>
      <c r="E26" s="12">
        <f t="shared" si="1"/>
        <v>300</v>
      </c>
      <c r="F26" s="19">
        <f t="shared" si="4"/>
        <v>368</v>
      </c>
      <c r="G26" s="20">
        <f t="shared" si="5"/>
        <v>-68</v>
      </c>
      <c r="H26" s="21">
        <f t="shared" si="6"/>
        <v>-0.18478260869565222</v>
      </c>
    </row>
    <row r="27" spans="1:8" s="16" customFormat="1" ht="12.75" x14ac:dyDescent="0.2">
      <c r="A27" s="13">
        <v>17</v>
      </c>
      <c r="B27" s="14" t="s">
        <v>34</v>
      </c>
      <c r="C27" s="15">
        <f t="shared" si="0"/>
        <v>300.06</v>
      </c>
      <c r="D27" s="11">
        <v>0.5</v>
      </c>
      <c r="E27" s="12">
        <f t="shared" si="1"/>
        <v>150</v>
      </c>
      <c r="F27" s="19">
        <f t="shared" si="4"/>
        <v>184</v>
      </c>
      <c r="G27" s="20">
        <f t="shared" si="5"/>
        <v>-34</v>
      </c>
      <c r="H27" s="21">
        <f t="shared" si="6"/>
        <v>-0.18478260869565222</v>
      </c>
    </row>
    <row r="28" spans="1:8" s="16" customFormat="1" ht="25.5" x14ac:dyDescent="0.2">
      <c r="A28" s="13">
        <v>18</v>
      </c>
      <c r="B28" s="14" t="s">
        <v>35</v>
      </c>
      <c r="C28" s="15">
        <f t="shared" si="0"/>
        <v>300.06</v>
      </c>
      <c r="D28" s="11">
        <v>0.5</v>
      </c>
      <c r="E28" s="12">
        <f t="shared" si="1"/>
        <v>150</v>
      </c>
      <c r="F28" s="19">
        <f t="shared" si="4"/>
        <v>184</v>
      </c>
      <c r="G28" s="20">
        <f t="shared" si="5"/>
        <v>-34</v>
      </c>
      <c r="H28" s="21">
        <f t="shared" si="6"/>
        <v>-0.18478260869565222</v>
      </c>
    </row>
    <row r="29" spans="1:8" s="16" customFormat="1" ht="25.5" x14ac:dyDescent="0.2">
      <c r="A29" s="13">
        <v>19</v>
      </c>
      <c r="B29" s="14" t="s">
        <v>36</v>
      </c>
      <c r="C29" s="15">
        <f t="shared" si="0"/>
        <v>300.06</v>
      </c>
      <c r="D29" s="11">
        <v>0.5</v>
      </c>
      <c r="E29" s="12">
        <f t="shared" si="1"/>
        <v>150</v>
      </c>
      <c r="F29" s="19">
        <f t="shared" si="4"/>
        <v>184</v>
      </c>
      <c r="G29" s="20">
        <f t="shared" si="5"/>
        <v>-34</v>
      </c>
      <c r="H29" s="21">
        <f t="shared" si="6"/>
        <v>-0.18478260869565222</v>
      </c>
    </row>
    <row r="30" spans="1:8" s="16" customFormat="1" ht="12.75" x14ac:dyDescent="0.2">
      <c r="A30" s="13">
        <v>20</v>
      </c>
      <c r="B30" s="14" t="s">
        <v>37</v>
      </c>
      <c r="C30" s="15">
        <f t="shared" si="0"/>
        <v>300.06</v>
      </c>
      <c r="D30" s="11">
        <v>1</v>
      </c>
      <c r="E30" s="12">
        <f t="shared" si="1"/>
        <v>300</v>
      </c>
      <c r="F30" s="19">
        <f t="shared" si="4"/>
        <v>368</v>
      </c>
      <c r="G30" s="20">
        <f t="shared" si="5"/>
        <v>-68</v>
      </c>
      <c r="H30" s="21">
        <f t="shared" si="6"/>
        <v>-0.18478260869565222</v>
      </c>
    </row>
    <row r="31" spans="1:8" s="16" customFormat="1" ht="12.75" x14ac:dyDescent="0.2">
      <c r="A31" s="13">
        <v>21</v>
      </c>
      <c r="B31" s="14" t="s">
        <v>38</v>
      </c>
      <c r="C31" s="15">
        <f t="shared" si="0"/>
        <v>300.06</v>
      </c>
      <c r="D31" s="11">
        <v>1</v>
      </c>
      <c r="E31" s="12">
        <f t="shared" si="1"/>
        <v>300</v>
      </c>
      <c r="F31" s="19">
        <f t="shared" si="4"/>
        <v>368</v>
      </c>
      <c r="G31" s="20">
        <f t="shared" si="5"/>
        <v>-68</v>
      </c>
      <c r="H31" s="21">
        <f t="shared" si="6"/>
        <v>-0.18478260869565222</v>
      </c>
    </row>
    <row r="32" spans="1:8" s="16" customFormat="1" ht="12.75" x14ac:dyDescent="0.2">
      <c r="A32" s="13">
        <v>22</v>
      </c>
      <c r="B32" s="14" t="s">
        <v>39</v>
      </c>
      <c r="C32" s="15">
        <f t="shared" si="0"/>
        <v>300.06</v>
      </c>
      <c r="D32" s="11">
        <v>0.5</v>
      </c>
      <c r="E32" s="12">
        <f t="shared" si="1"/>
        <v>150</v>
      </c>
      <c r="F32" s="19">
        <f t="shared" si="4"/>
        <v>184</v>
      </c>
      <c r="G32" s="20">
        <f t="shared" si="5"/>
        <v>-34</v>
      </c>
      <c r="H32" s="21">
        <f t="shared" si="6"/>
        <v>-0.18478260869565222</v>
      </c>
    </row>
    <row r="33" spans="1:8" s="16" customFormat="1" ht="12.75" x14ac:dyDescent="0.2">
      <c r="A33" s="13">
        <v>23</v>
      </c>
      <c r="B33" s="14" t="s">
        <v>40</v>
      </c>
      <c r="C33" s="15">
        <f t="shared" si="0"/>
        <v>300.06</v>
      </c>
      <c r="D33" s="11">
        <v>0.5</v>
      </c>
      <c r="E33" s="12">
        <f t="shared" si="1"/>
        <v>150</v>
      </c>
      <c r="F33" s="19">
        <f t="shared" si="4"/>
        <v>184</v>
      </c>
      <c r="G33" s="20">
        <f t="shared" si="5"/>
        <v>-34</v>
      </c>
      <c r="H33" s="21">
        <f t="shared" si="6"/>
        <v>-0.18478260869565222</v>
      </c>
    </row>
    <row r="34" spans="1:8" s="16" customFormat="1" ht="12.75" x14ac:dyDescent="0.2">
      <c r="A34" s="13">
        <v>24</v>
      </c>
      <c r="B34" s="14" t="s">
        <v>41</v>
      </c>
      <c r="C34" s="15">
        <f t="shared" si="0"/>
        <v>300.06</v>
      </c>
      <c r="D34" s="11">
        <v>0.5</v>
      </c>
      <c r="E34" s="12">
        <f t="shared" si="1"/>
        <v>150</v>
      </c>
      <c r="F34" s="19">
        <f t="shared" si="4"/>
        <v>184</v>
      </c>
      <c r="G34" s="20">
        <f t="shared" si="5"/>
        <v>-34</v>
      </c>
      <c r="H34" s="21">
        <f t="shared" si="6"/>
        <v>-0.18478260869565222</v>
      </c>
    </row>
    <row r="35" spans="1:8" s="16" customFormat="1" ht="25.5" x14ac:dyDescent="0.2">
      <c r="A35" s="13">
        <v>25</v>
      </c>
      <c r="B35" s="14" t="s">
        <v>42</v>
      </c>
      <c r="C35" s="15">
        <f t="shared" si="0"/>
        <v>300.06</v>
      </c>
      <c r="D35" s="11">
        <v>1</v>
      </c>
      <c r="E35" s="12">
        <f t="shared" si="1"/>
        <v>300</v>
      </c>
      <c r="F35" s="19">
        <f t="shared" si="4"/>
        <v>368</v>
      </c>
      <c r="G35" s="20">
        <f t="shared" si="5"/>
        <v>-68</v>
      </c>
      <c r="H35" s="21">
        <f t="shared" si="6"/>
        <v>-0.18478260869565222</v>
      </c>
    </row>
    <row r="36" spans="1:8" s="16" customFormat="1" ht="25.5" x14ac:dyDescent="0.2">
      <c r="A36" s="13">
        <v>26</v>
      </c>
      <c r="B36" s="14" t="s">
        <v>43</v>
      </c>
      <c r="C36" s="15">
        <f t="shared" si="0"/>
        <v>300.06</v>
      </c>
      <c r="D36" s="11">
        <v>0.25</v>
      </c>
      <c r="E36" s="12">
        <f t="shared" si="1"/>
        <v>75</v>
      </c>
      <c r="F36" s="19">
        <f t="shared" si="4"/>
        <v>92</v>
      </c>
      <c r="G36" s="20">
        <f t="shared" si="5"/>
        <v>-17</v>
      </c>
      <c r="H36" s="21">
        <f t="shared" si="6"/>
        <v>-0.18478260869565222</v>
      </c>
    </row>
    <row r="37" spans="1:8" s="16" customFormat="1" ht="38.25" x14ac:dyDescent="0.2">
      <c r="A37" s="13">
        <v>27</v>
      </c>
      <c r="B37" s="14" t="s">
        <v>44</v>
      </c>
      <c r="C37" s="15">
        <f t="shared" si="0"/>
        <v>300.06</v>
      </c>
      <c r="D37" s="26">
        <v>0.5</v>
      </c>
      <c r="E37" s="12">
        <f t="shared" si="1"/>
        <v>150</v>
      </c>
      <c r="F37" s="19">
        <f t="shared" si="4"/>
        <v>184</v>
      </c>
      <c r="G37" s="20">
        <f t="shared" si="5"/>
        <v>-34</v>
      </c>
      <c r="H37" s="21">
        <f t="shared" si="6"/>
        <v>-0.18478260869565222</v>
      </c>
    </row>
    <row r="38" spans="1:8" s="16" customFormat="1" ht="12.75" x14ac:dyDescent="0.2">
      <c r="A38" s="13">
        <v>28</v>
      </c>
      <c r="B38" s="14" t="s">
        <v>45</v>
      </c>
      <c r="C38" s="15">
        <f t="shared" si="0"/>
        <v>300.06</v>
      </c>
      <c r="D38" s="27">
        <v>0</v>
      </c>
      <c r="E38" s="12">
        <f t="shared" si="1"/>
        <v>0</v>
      </c>
      <c r="F38" s="19">
        <f t="shared" si="4"/>
        <v>0</v>
      </c>
      <c r="G38" s="20">
        <f t="shared" si="5"/>
        <v>0</v>
      </c>
      <c r="H38" s="21" t="e">
        <f t="shared" si="6"/>
        <v>#DIV/0!</v>
      </c>
    </row>
    <row r="39" spans="1:8" s="16" customFormat="1" ht="25.5" x14ac:dyDescent="0.2">
      <c r="A39" s="13">
        <v>29</v>
      </c>
      <c r="B39" s="14" t="s">
        <v>46</v>
      </c>
      <c r="C39" s="15">
        <f t="shared" si="0"/>
        <v>300.06</v>
      </c>
      <c r="D39" s="11">
        <v>0.25</v>
      </c>
      <c r="E39" s="12">
        <f t="shared" si="1"/>
        <v>75</v>
      </c>
      <c r="F39" s="19">
        <f t="shared" si="4"/>
        <v>92</v>
      </c>
      <c r="G39" s="20">
        <f t="shared" si="5"/>
        <v>-17</v>
      </c>
      <c r="H39" s="21">
        <f t="shared" si="6"/>
        <v>-0.18478260869565222</v>
      </c>
    </row>
    <row r="40" spans="1:8" s="16" customFormat="1" ht="12.75" x14ac:dyDescent="0.2">
      <c r="A40" s="13">
        <v>30</v>
      </c>
      <c r="B40" s="14" t="s">
        <v>47</v>
      </c>
      <c r="C40" s="15">
        <f t="shared" si="0"/>
        <v>300.06</v>
      </c>
      <c r="D40" s="11">
        <v>2</v>
      </c>
      <c r="E40" s="12">
        <f t="shared" si="1"/>
        <v>600</v>
      </c>
      <c r="F40" s="19">
        <f t="shared" si="4"/>
        <v>737</v>
      </c>
      <c r="G40" s="20">
        <f t="shared" si="5"/>
        <v>-137</v>
      </c>
      <c r="H40" s="21">
        <f t="shared" si="6"/>
        <v>-0.18588873812754414</v>
      </c>
    </row>
    <row r="41" spans="1:8" s="16" customFormat="1" ht="25.5" x14ac:dyDescent="0.2">
      <c r="A41" s="13">
        <v>31</v>
      </c>
      <c r="B41" s="14" t="s">
        <v>48</v>
      </c>
      <c r="C41" s="15">
        <f t="shared" si="0"/>
        <v>300.06</v>
      </c>
      <c r="D41" s="11">
        <v>0.5</v>
      </c>
      <c r="E41" s="12">
        <f t="shared" si="1"/>
        <v>150</v>
      </c>
      <c r="F41" s="19">
        <f t="shared" si="4"/>
        <v>184</v>
      </c>
      <c r="G41" s="20">
        <f t="shared" si="5"/>
        <v>-34</v>
      </c>
      <c r="H41" s="21">
        <f t="shared" si="6"/>
        <v>-0.18478260869565222</v>
      </c>
    </row>
    <row r="42" spans="1:8" s="16" customFormat="1" ht="15.75" customHeight="1" x14ac:dyDescent="0.2">
      <c r="A42" s="13">
        <v>32</v>
      </c>
      <c r="B42" s="14" t="s">
        <v>49</v>
      </c>
      <c r="C42" s="15">
        <f t="shared" si="0"/>
        <v>300.06</v>
      </c>
      <c r="D42" s="11">
        <v>2</v>
      </c>
      <c r="E42" s="12">
        <f t="shared" si="1"/>
        <v>600</v>
      </c>
      <c r="F42" s="19"/>
      <c r="G42" s="19"/>
      <c r="H42" s="21"/>
    </row>
    <row r="43" spans="1:8" s="16" customFormat="1" ht="12.75" x14ac:dyDescent="0.2">
      <c r="A43" s="13">
        <v>33</v>
      </c>
      <c r="B43" s="14" t="s">
        <v>50</v>
      </c>
      <c r="C43" s="15">
        <f t="shared" si="0"/>
        <v>300.06</v>
      </c>
      <c r="D43" s="11">
        <v>0.5</v>
      </c>
      <c r="E43" s="12">
        <f t="shared" si="1"/>
        <v>150</v>
      </c>
      <c r="F43" s="19"/>
      <c r="G43" s="19"/>
      <c r="H43" s="21"/>
    </row>
    <row r="44" spans="1:8" s="16" customFormat="1" ht="25.5" x14ac:dyDescent="0.2">
      <c r="A44" s="13">
        <v>34</v>
      </c>
      <c r="B44" s="14" t="s">
        <v>51</v>
      </c>
      <c r="C44" s="15">
        <f t="shared" si="0"/>
        <v>300.06</v>
      </c>
      <c r="D44" s="11">
        <v>0.5</v>
      </c>
      <c r="E44" s="12">
        <f t="shared" si="1"/>
        <v>150</v>
      </c>
      <c r="F44" s="19">
        <f t="shared" ref="F44:F52" si="7">ROUND(368.3*D44,0)</f>
        <v>184</v>
      </c>
      <c r="G44" s="20">
        <f t="shared" ref="G44:G52" si="8">E44-F44</f>
        <v>-34</v>
      </c>
      <c r="H44" s="21">
        <f t="shared" ref="H44:H52" si="9">E44/F44-100%</f>
        <v>-0.18478260869565222</v>
      </c>
    </row>
    <row r="45" spans="1:8" s="16" customFormat="1" ht="12.75" x14ac:dyDescent="0.2">
      <c r="A45" s="13">
        <v>35</v>
      </c>
      <c r="B45" s="14" t="s">
        <v>52</v>
      </c>
      <c r="C45" s="15">
        <f t="shared" si="0"/>
        <v>300.06</v>
      </c>
      <c r="D45" s="11">
        <v>0.5</v>
      </c>
      <c r="E45" s="12">
        <f t="shared" si="1"/>
        <v>150</v>
      </c>
      <c r="F45" s="19">
        <f t="shared" si="7"/>
        <v>184</v>
      </c>
      <c r="G45" s="20">
        <f t="shared" si="8"/>
        <v>-34</v>
      </c>
      <c r="H45" s="21">
        <f t="shared" si="9"/>
        <v>-0.18478260869565222</v>
      </c>
    </row>
    <row r="46" spans="1:8" s="16" customFormat="1" ht="12.75" x14ac:dyDescent="0.2">
      <c r="A46" s="13">
        <v>36</v>
      </c>
      <c r="B46" s="14" t="s">
        <v>53</v>
      </c>
      <c r="C46" s="15">
        <f t="shared" si="0"/>
        <v>300.06</v>
      </c>
      <c r="D46" s="11">
        <v>1</v>
      </c>
      <c r="E46" s="12">
        <f t="shared" si="1"/>
        <v>300</v>
      </c>
      <c r="F46" s="19">
        <f t="shared" si="7"/>
        <v>368</v>
      </c>
      <c r="G46" s="20">
        <f t="shared" si="8"/>
        <v>-68</v>
      </c>
      <c r="H46" s="21">
        <f t="shared" si="9"/>
        <v>-0.18478260869565222</v>
      </c>
    </row>
    <row r="47" spans="1:8" s="16" customFormat="1" ht="12.75" x14ac:dyDescent="0.2">
      <c r="A47" s="13">
        <v>37</v>
      </c>
      <c r="B47" s="14" t="s">
        <v>54</v>
      </c>
      <c r="C47" s="15">
        <f t="shared" si="0"/>
        <v>300.06</v>
      </c>
      <c r="D47" s="11">
        <v>1.5</v>
      </c>
      <c r="E47" s="12">
        <f t="shared" si="1"/>
        <v>450</v>
      </c>
      <c r="F47" s="19">
        <f t="shared" si="7"/>
        <v>552</v>
      </c>
      <c r="G47" s="20">
        <f t="shared" si="8"/>
        <v>-102</v>
      </c>
      <c r="H47" s="21">
        <f t="shared" si="9"/>
        <v>-0.18478260869565222</v>
      </c>
    </row>
    <row r="48" spans="1:8" s="16" customFormat="1" ht="12.75" x14ac:dyDescent="0.2">
      <c r="A48" s="13">
        <v>38</v>
      </c>
      <c r="B48" s="14" t="s">
        <v>55</v>
      </c>
      <c r="C48" s="15">
        <f t="shared" si="0"/>
        <v>300.06</v>
      </c>
      <c r="D48" s="11">
        <v>0.5</v>
      </c>
      <c r="E48" s="12">
        <f t="shared" si="1"/>
        <v>150</v>
      </c>
      <c r="F48" s="19">
        <f t="shared" si="7"/>
        <v>184</v>
      </c>
      <c r="G48" s="20">
        <f t="shared" si="8"/>
        <v>-34</v>
      </c>
      <c r="H48" s="21">
        <f t="shared" si="9"/>
        <v>-0.18478260869565222</v>
      </c>
    </row>
    <row r="49" spans="1:8" s="16" customFormat="1" ht="12.75" x14ac:dyDescent="0.2">
      <c r="A49" s="13">
        <v>39</v>
      </c>
      <c r="B49" s="14" t="s">
        <v>56</v>
      </c>
      <c r="C49" s="15">
        <f t="shared" si="0"/>
        <v>300.06</v>
      </c>
      <c r="D49" s="11">
        <v>0.75</v>
      </c>
      <c r="E49" s="12">
        <f t="shared" si="1"/>
        <v>225</v>
      </c>
      <c r="F49" s="19">
        <f t="shared" si="7"/>
        <v>276</v>
      </c>
      <c r="G49" s="20">
        <f t="shared" si="8"/>
        <v>-51</v>
      </c>
      <c r="H49" s="21">
        <f t="shared" si="9"/>
        <v>-0.18478260869565222</v>
      </c>
    </row>
    <row r="50" spans="1:8" s="16" customFormat="1" ht="12.75" x14ac:dyDescent="0.2">
      <c r="A50" s="13">
        <v>40</v>
      </c>
      <c r="B50" s="14" t="s">
        <v>57</v>
      </c>
      <c r="C50" s="15">
        <f t="shared" si="0"/>
        <v>300.06</v>
      </c>
      <c r="D50" s="11">
        <v>0.5</v>
      </c>
      <c r="E50" s="12">
        <f t="shared" si="1"/>
        <v>150</v>
      </c>
      <c r="F50" s="19">
        <f t="shared" si="7"/>
        <v>184</v>
      </c>
      <c r="G50" s="20">
        <f t="shared" si="8"/>
        <v>-34</v>
      </c>
      <c r="H50" s="21">
        <f t="shared" si="9"/>
        <v>-0.18478260869565222</v>
      </c>
    </row>
    <row r="51" spans="1:8" s="16" customFormat="1" ht="12.75" x14ac:dyDescent="0.2">
      <c r="A51" s="13"/>
      <c r="B51" s="7" t="s">
        <v>58</v>
      </c>
      <c r="C51" s="10"/>
      <c r="D51" s="11"/>
      <c r="E51" s="12"/>
      <c r="F51" s="19">
        <f t="shared" si="7"/>
        <v>0</v>
      </c>
      <c r="G51" s="20">
        <f t="shared" si="8"/>
        <v>0</v>
      </c>
      <c r="H51" s="21" t="e">
        <f t="shared" si="9"/>
        <v>#DIV/0!</v>
      </c>
    </row>
    <row r="52" spans="1:8" s="16" customFormat="1" ht="12.75" x14ac:dyDescent="0.2">
      <c r="A52" s="13"/>
      <c r="B52" s="7" t="s">
        <v>59</v>
      </c>
      <c r="C52" s="10"/>
      <c r="D52" s="11"/>
      <c r="E52" s="12"/>
      <c r="F52" s="19">
        <f t="shared" si="7"/>
        <v>0</v>
      </c>
      <c r="G52" s="20">
        <f t="shared" si="8"/>
        <v>0</v>
      </c>
      <c r="H52" s="21" t="e">
        <f t="shared" si="9"/>
        <v>#DIV/0!</v>
      </c>
    </row>
    <row r="53" spans="1:8" s="16" customFormat="1" ht="25.5" x14ac:dyDescent="0.2">
      <c r="A53" s="13"/>
      <c r="B53" s="14" t="s">
        <v>60</v>
      </c>
      <c r="C53" s="15">
        <f>C50</f>
        <v>300.06</v>
      </c>
      <c r="D53" s="11">
        <v>0.5</v>
      </c>
      <c r="E53" s="12">
        <f t="shared" ref="E53:E116" si="10">ROUND(C53*D53,0)</f>
        <v>150</v>
      </c>
      <c r="F53" s="19"/>
      <c r="G53" s="19"/>
      <c r="H53" s="21"/>
    </row>
    <row r="54" spans="1:8" s="16" customFormat="1" ht="25.5" x14ac:dyDescent="0.2">
      <c r="A54" s="13"/>
      <c r="B54" s="14" t="s">
        <v>61</v>
      </c>
      <c r="C54" s="15">
        <f>C53</f>
        <v>300.06</v>
      </c>
      <c r="D54" s="11">
        <v>1.5</v>
      </c>
      <c r="E54" s="12">
        <f t="shared" si="10"/>
        <v>450</v>
      </c>
      <c r="F54" s="19">
        <f t="shared" ref="F54:F117" si="11">ROUND(368.3*D54,0)</f>
        <v>552</v>
      </c>
      <c r="G54" s="20">
        <f t="shared" ref="G54:G68" si="12">E54-F54</f>
        <v>-102</v>
      </c>
      <c r="H54" s="21">
        <f t="shared" ref="H54:H68" si="13">E54/F54-100%</f>
        <v>-0.18478260869565222</v>
      </c>
    </row>
    <row r="55" spans="1:8" s="16" customFormat="1" ht="25.5" x14ac:dyDescent="0.2">
      <c r="A55" s="13"/>
      <c r="B55" s="14" t="s">
        <v>62</v>
      </c>
      <c r="C55" s="15">
        <f t="shared" ref="C55:C64" si="14">C54</f>
        <v>300.06</v>
      </c>
      <c r="D55" s="11">
        <v>2</v>
      </c>
      <c r="E55" s="12">
        <f t="shared" si="10"/>
        <v>600</v>
      </c>
      <c r="F55" s="19">
        <f t="shared" si="11"/>
        <v>737</v>
      </c>
      <c r="G55" s="20">
        <f t="shared" si="12"/>
        <v>-137</v>
      </c>
      <c r="H55" s="21">
        <f t="shared" si="13"/>
        <v>-0.18588873812754414</v>
      </c>
    </row>
    <row r="56" spans="1:8" s="16" customFormat="1" ht="12.75" x14ac:dyDescent="0.2">
      <c r="A56" s="13"/>
      <c r="B56" s="14" t="s">
        <v>63</v>
      </c>
      <c r="C56" s="15">
        <f t="shared" si="14"/>
        <v>300.06</v>
      </c>
      <c r="D56" s="11">
        <v>0.25</v>
      </c>
      <c r="E56" s="12">
        <f t="shared" si="10"/>
        <v>75</v>
      </c>
      <c r="F56" s="19">
        <f t="shared" si="11"/>
        <v>92</v>
      </c>
      <c r="G56" s="20">
        <f t="shared" si="12"/>
        <v>-17</v>
      </c>
      <c r="H56" s="21">
        <f t="shared" si="13"/>
        <v>-0.18478260869565222</v>
      </c>
    </row>
    <row r="57" spans="1:8" s="16" customFormat="1" ht="38.25" x14ac:dyDescent="0.2">
      <c r="A57" s="13"/>
      <c r="B57" s="28" t="s">
        <v>64</v>
      </c>
      <c r="C57" s="29">
        <f t="shared" si="14"/>
        <v>300.06</v>
      </c>
      <c r="D57" s="30">
        <v>1</v>
      </c>
      <c r="E57" s="31">
        <f t="shared" si="10"/>
        <v>300</v>
      </c>
      <c r="F57" s="19">
        <f t="shared" si="11"/>
        <v>368</v>
      </c>
      <c r="G57" s="20">
        <f t="shared" si="12"/>
        <v>-68</v>
      </c>
      <c r="H57" s="21">
        <f t="shared" si="13"/>
        <v>-0.18478260869565222</v>
      </c>
    </row>
    <row r="58" spans="1:8" s="16" customFormat="1" ht="25.5" x14ac:dyDescent="0.2">
      <c r="A58" s="13"/>
      <c r="B58" s="14" t="s">
        <v>65</v>
      </c>
      <c r="C58" s="15">
        <f t="shared" si="14"/>
        <v>300.06</v>
      </c>
      <c r="D58" s="11">
        <v>1.5</v>
      </c>
      <c r="E58" s="12">
        <f t="shared" si="10"/>
        <v>450</v>
      </c>
      <c r="F58" s="19">
        <f t="shared" si="11"/>
        <v>552</v>
      </c>
      <c r="G58" s="20">
        <f t="shared" si="12"/>
        <v>-102</v>
      </c>
      <c r="H58" s="21">
        <f t="shared" si="13"/>
        <v>-0.18478260869565222</v>
      </c>
    </row>
    <row r="59" spans="1:8" s="16" customFormat="1" ht="25.5" x14ac:dyDescent="0.2">
      <c r="A59" s="13"/>
      <c r="B59" s="14" t="s">
        <v>66</v>
      </c>
      <c r="C59" s="15">
        <f t="shared" si="14"/>
        <v>300.06</v>
      </c>
      <c r="D59" s="11">
        <v>2</v>
      </c>
      <c r="E59" s="12">
        <f t="shared" si="10"/>
        <v>600</v>
      </c>
      <c r="F59" s="19">
        <f t="shared" si="11"/>
        <v>737</v>
      </c>
      <c r="G59" s="20">
        <f t="shared" si="12"/>
        <v>-137</v>
      </c>
      <c r="H59" s="21">
        <f t="shared" si="13"/>
        <v>-0.18588873812754414</v>
      </c>
    </row>
    <row r="60" spans="1:8" s="16" customFormat="1" ht="38.25" x14ac:dyDescent="0.2">
      <c r="A60" s="13"/>
      <c r="B60" s="14" t="s">
        <v>67</v>
      </c>
      <c r="C60" s="15">
        <f t="shared" si="14"/>
        <v>300.06</v>
      </c>
      <c r="D60" s="11">
        <v>2</v>
      </c>
      <c r="E60" s="12">
        <f t="shared" si="10"/>
        <v>600</v>
      </c>
      <c r="F60" s="19">
        <f t="shared" si="11"/>
        <v>737</v>
      </c>
      <c r="G60" s="20">
        <f t="shared" si="12"/>
        <v>-137</v>
      </c>
      <c r="H60" s="21">
        <f t="shared" si="13"/>
        <v>-0.18588873812754414</v>
      </c>
    </row>
    <row r="61" spans="1:8" s="16" customFormat="1" ht="25.5" x14ac:dyDescent="0.2">
      <c r="A61" s="13"/>
      <c r="B61" s="14" t="s">
        <v>68</v>
      </c>
      <c r="C61" s="15">
        <f t="shared" si="14"/>
        <v>300.06</v>
      </c>
      <c r="D61" s="11">
        <v>2.5</v>
      </c>
      <c r="E61" s="12">
        <f t="shared" si="10"/>
        <v>750</v>
      </c>
      <c r="F61" s="19">
        <f t="shared" si="11"/>
        <v>921</v>
      </c>
      <c r="G61" s="20">
        <f t="shared" si="12"/>
        <v>-171</v>
      </c>
      <c r="H61" s="21">
        <f t="shared" si="13"/>
        <v>-0.18566775244299671</v>
      </c>
    </row>
    <row r="62" spans="1:8" s="16" customFormat="1" ht="25.5" x14ac:dyDescent="0.2">
      <c r="A62" s="13"/>
      <c r="B62" s="14" t="s">
        <v>69</v>
      </c>
      <c r="C62" s="15">
        <f t="shared" si="14"/>
        <v>300.06</v>
      </c>
      <c r="D62" s="11">
        <v>3.5</v>
      </c>
      <c r="E62" s="12">
        <f t="shared" si="10"/>
        <v>1050</v>
      </c>
      <c r="F62" s="19">
        <f t="shared" si="11"/>
        <v>1289</v>
      </c>
      <c r="G62" s="20">
        <f t="shared" si="12"/>
        <v>-239</v>
      </c>
      <c r="H62" s="21">
        <f t="shared" si="13"/>
        <v>-0.18541505042668738</v>
      </c>
    </row>
    <row r="63" spans="1:8" s="16" customFormat="1" ht="12.75" x14ac:dyDescent="0.2">
      <c r="A63" s="13"/>
      <c r="B63" s="14" t="s">
        <v>70</v>
      </c>
      <c r="C63" s="15">
        <f t="shared" si="14"/>
        <v>300.06</v>
      </c>
      <c r="D63" s="11">
        <v>0.5</v>
      </c>
      <c r="E63" s="12">
        <f t="shared" si="10"/>
        <v>150</v>
      </c>
      <c r="F63" s="19">
        <f t="shared" si="11"/>
        <v>184</v>
      </c>
      <c r="G63" s="20">
        <f t="shared" si="12"/>
        <v>-34</v>
      </c>
      <c r="H63" s="21">
        <f t="shared" si="13"/>
        <v>-0.18478260869565222</v>
      </c>
    </row>
    <row r="64" spans="1:8" s="16" customFormat="1" ht="12.75" x14ac:dyDescent="0.2">
      <c r="A64" s="13"/>
      <c r="B64" s="14" t="s">
        <v>71</v>
      </c>
      <c r="C64" s="15">
        <f t="shared" si="14"/>
        <v>300.06</v>
      </c>
      <c r="D64" s="11">
        <v>1</v>
      </c>
      <c r="E64" s="12">
        <f t="shared" si="10"/>
        <v>300</v>
      </c>
      <c r="F64" s="19">
        <f t="shared" si="11"/>
        <v>368</v>
      </c>
      <c r="G64" s="20">
        <f t="shared" si="12"/>
        <v>-68</v>
      </c>
      <c r="H64" s="21">
        <f t="shared" si="13"/>
        <v>-0.18478260869565222</v>
      </c>
    </row>
    <row r="65" spans="1:8" s="16" customFormat="1" ht="25.5" x14ac:dyDescent="0.2">
      <c r="A65" s="13"/>
      <c r="B65" s="7" t="s">
        <v>72</v>
      </c>
      <c r="C65" s="32"/>
      <c r="D65" s="27"/>
      <c r="E65" s="12"/>
      <c r="F65" s="19">
        <f t="shared" si="11"/>
        <v>0</v>
      </c>
      <c r="G65" s="20">
        <f t="shared" si="12"/>
        <v>0</v>
      </c>
      <c r="H65" s="21" t="e">
        <f t="shared" si="13"/>
        <v>#DIV/0!</v>
      </c>
    </row>
    <row r="66" spans="1:8" s="16" customFormat="1" ht="25.5" x14ac:dyDescent="0.2">
      <c r="A66" s="13">
        <f>A47+1</f>
        <v>38</v>
      </c>
      <c r="B66" s="14" t="s">
        <v>73</v>
      </c>
      <c r="C66" s="15">
        <f>C64</f>
        <v>300.06</v>
      </c>
      <c r="D66" s="27">
        <v>3</v>
      </c>
      <c r="E66" s="12">
        <f t="shared" si="10"/>
        <v>900</v>
      </c>
      <c r="F66" s="19">
        <f t="shared" si="11"/>
        <v>1105</v>
      </c>
      <c r="G66" s="20">
        <f t="shared" si="12"/>
        <v>-205</v>
      </c>
      <c r="H66" s="21">
        <f t="shared" si="13"/>
        <v>-0.18552036199095023</v>
      </c>
    </row>
    <row r="67" spans="1:8" s="16" customFormat="1" ht="25.5" x14ac:dyDescent="0.2">
      <c r="A67" s="13">
        <f>A66+1</f>
        <v>39</v>
      </c>
      <c r="B67" s="14" t="s">
        <v>74</v>
      </c>
      <c r="C67" s="33">
        <f>C66</f>
        <v>300.06</v>
      </c>
      <c r="D67" s="27">
        <v>4</v>
      </c>
      <c r="E67" s="12">
        <f t="shared" si="10"/>
        <v>1200</v>
      </c>
      <c r="F67" s="19">
        <f t="shared" si="11"/>
        <v>1473</v>
      </c>
      <c r="G67" s="20">
        <f t="shared" si="12"/>
        <v>-273</v>
      </c>
      <c r="H67" s="21">
        <f t="shared" si="13"/>
        <v>-0.18533604887983701</v>
      </c>
    </row>
    <row r="68" spans="1:8" s="16" customFormat="1" ht="25.5" x14ac:dyDescent="0.2">
      <c r="A68" s="13">
        <f t="shared" ref="A68:A80" si="15">A67+1</f>
        <v>40</v>
      </c>
      <c r="B68" s="14" t="s">
        <v>75</v>
      </c>
      <c r="C68" s="33">
        <f t="shared" ref="C68:C80" si="16">C67</f>
        <v>300.06</v>
      </c>
      <c r="D68" s="27">
        <v>4</v>
      </c>
      <c r="E68" s="12">
        <f t="shared" si="10"/>
        <v>1200</v>
      </c>
      <c r="F68" s="19">
        <f t="shared" si="11"/>
        <v>1473</v>
      </c>
      <c r="G68" s="20">
        <f t="shared" si="12"/>
        <v>-273</v>
      </c>
      <c r="H68" s="21">
        <f t="shared" si="13"/>
        <v>-0.18533604887983701</v>
      </c>
    </row>
    <row r="69" spans="1:8" s="16" customFormat="1" ht="25.5" x14ac:dyDescent="0.2">
      <c r="A69" s="13">
        <f t="shared" si="15"/>
        <v>41</v>
      </c>
      <c r="B69" s="14" t="s">
        <v>76</v>
      </c>
      <c r="C69" s="33">
        <f t="shared" si="16"/>
        <v>300.06</v>
      </c>
      <c r="D69" s="27">
        <v>5</v>
      </c>
      <c r="E69" s="12">
        <f t="shared" si="10"/>
        <v>1500</v>
      </c>
      <c r="F69" s="19"/>
      <c r="G69" s="19"/>
      <c r="H69" s="21"/>
    </row>
    <row r="70" spans="1:8" s="16" customFormat="1" ht="25.5" x14ac:dyDescent="0.2">
      <c r="A70" s="13">
        <f t="shared" si="15"/>
        <v>42</v>
      </c>
      <c r="B70" s="14" t="s">
        <v>77</v>
      </c>
      <c r="C70" s="33">
        <f t="shared" si="16"/>
        <v>300.06</v>
      </c>
      <c r="D70" s="27">
        <v>5.5</v>
      </c>
      <c r="E70" s="12">
        <f t="shared" si="10"/>
        <v>1650</v>
      </c>
      <c r="F70" s="19">
        <f t="shared" si="11"/>
        <v>2026</v>
      </c>
      <c r="G70" s="20">
        <f t="shared" ref="G70:G112" si="17">E70-F70</f>
        <v>-376</v>
      </c>
      <c r="H70" s="21">
        <f t="shared" ref="H70:H112" si="18">E70/F70-100%</f>
        <v>-0.18558736426456068</v>
      </c>
    </row>
    <row r="71" spans="1:8" s="16" customFormat="1" ht="25.5" x14ac:dyDescent="0.2">
      <c r="A71" s="13">
        <f t="shared" si="15"/>
        <v>43</v>
      </c>
      <c r="B71" s="14" t="s">
        <v>78</v>
      </c>
      <c r="C71" s="33">
        <f t="shared" si="16"/>
        <v>300.06</v>
      </c>
      <c r="D71" s="27">
        <v>6.5</v>
      </c>
      <c r="E71" s="12">
        <f t="shared" si="10"/>
        <v>1950</v>
      </c>
      <c r="F71" s="19">
        <f t="shared" si="11"/>
        <v>2394</v>
      </c>
      <c r="G71" s="20">
        <f t="shared" si="17"/>
        <v>-444</v>
      </c>
      <c r="H71" s="21">
        <f t="shared" si="18"/>
        <v>-0.18546365914786966</v>
      </c>
    </row>
    <row r="72" spans="1:8" s="16" customFormat="1" ht="25.5" x14ac:dyDescent="0.2">
      <c r="A72" s="13">
        <f t="shared" si="15"/>
        <v>44</v>
      </c>
      <c r="B72" s="14" t="s">
        <v>79</v>
      </c>
      <c r="C72" s="33">
        <f t="shared" si="16"/>
        <v>300.06</v>
      </c>
      <c r="D72" s="27">
        <v>1</v>
      </c>
      <c r="E72" s="12">
        <f t="shared" si="10"/>
        <v>300</v>
      </c>
      <c r="F72" s="19">
        <f t="shared" si="11"/>
        <v>368</v>
      </c>
      <c r="G72" s="20">
        <f t="shared" si="17"/>
        <v>-68</v>
      </c>
      <c r="H72" s="21">
        <f t="shared" si="18"/>
        <v>-0.18478260869565222</v>
      </c>
    </row>
    <row r="73" spans="1:8" s="16" customFormat="1" ht="25.5" x14ac:dyDescent="0.2">
      <c r="A73" s="13">
        <f t="shared" si="15"/>
        <v>45</v>
      </c>
      <c r="B73" s="14" t="s">
        <v>80</v>
      </c>
      <c r="C73" s="33">
        <f t="shared" si="16"/>
        <v>300.06</v>
      </c>
      <c r="D73" s="11">
        <v>3</v>
      </c>
      <c r="E73" s="12">
        <f t="shared" si="10"/>
        <v>900</v>
      </c>
      <c r="F73" s="19">
        <f t="shared" si="11"/>
        <v>1105</v>
      </c>
      <c r="G73" s="20">
        <f t="shared" si="17"/>
        <v>-205</v>
      </c>
      <c r="H73" s="21">
        <f t="shared" si="18"/>
        <v>-0.18552036199095023</v>
      </c>
    </row>
    <row r="74" spans="1:8" s="16" customFormat="1" ht="12.75" x14ac:dyDescent="0.2">
      <c r="A74" s="13">
        <f t="shared" si="15"/>
        <v>46</v>
      </c>
      <c r="B74" s="14" t="s">
        <v>81</v>
      </c>
      <c r="C74" s="33">
        <f t="shared" si="16"/>
        <v>300.06</v>
      </c>
      <c r="D74" s="11">
        <v>5.5</v>
      </c>
      <c r="E74" s="12">
        <f t="shared" si="10"/>
        <v>1650</v>
      </c>
      <c r="F74" s="19">
        <f t="shared" si="11"/>
        <v>2026</v>
      </c>
      <c r="G74" s="20">
        <f t="shared" si="17"/>
        <v>-376</v>
      </c>
      <c r="H74" s="21">
        <f t="shared" si="18"/>
        <v>-0.18558736426456068</v>
      </c>
    </row>
    <row r="75" spans="1:8" s="16" customFormat="1" ht="25.5" x14ac:dyDescent="0.2">
      <c r="A75" s="13">
        <f t="shared" si="15"/>
        <v>47</v>
      </c>
      <c r="B75" s="14" t="s">
        <v>82</v>
      </c>
      <c r="C75" s="33">
        <f t="shared" si="16"/>
        <v>300.06</v>
      </c>
      <c r="D75" s="11">
        <v>7</v>
      </c>
      <c r="E75" s="12">
        <f t="shared" si="10"/>
        <v>2100</v>
      </c>
      <c r="F75" s="19">
        <f t="shared" si="11"/>
        <v>2578</v>
      </c>
      <c r="G75" s="20">
        <f t="shared" si="17"/>
        <v>-478</v>
      </c>
      <c r="H75" s="21">
        <f t="shared" si="18"/>
        <v>-0.18541505042668738</v>
      </c>
    </row>
    <row r="76" spans="1:8" s="16" customFormat="1" ht="38.25" x14ac:dyDescent="0.2">
      <c r="A76" s="13">
        <f t="shared" si="15"/>
        <v>48</v>
      </c>
      <c r="B76" s="14" t="s">
        <v>83</v>
      </c>
      <c r="C76" s="33">
        <f t="shared" si="16"/>
        <v>300.06</v>
      </c>
      <c r="D76" s="11">
        <v>15</v>
      </c>
      <c r="E76" s="12">
        <f t="shared" si="10"/>
        <v>4501</v>
      </c>
      <c r="F76" s="19">
        <f t="shared" si="11"/>
        <v>5525</v>
      </c>
      <c r="G76" s="20">
        <f t="shared" si="17"/>
        <v>-1024</v>
      </c>
      <c r="H76" s="21">
        <f t="shared" si="18"/>
        <v>-0.18533936651583716</v>
      </c>
    </row>
    <row r="77" spans="1:8" s="16" customFormat="1" ht="12.75" x14ac:dyDescent="0.2">
      <c r="A77" s="13">
        <f t="shared" si="15"/>
        <v>49</v>
      </c>
      <c r="B77" s="14" t="s">
        <v>84</v>
      </c>
      <c r="C77" s="33">
        <f t="shared" si="16"/>
        <v>300.06</v>
      </c>
      <c r="D77" s="11">
        <v>6</v>
      </c>
      <c r="E77" s="12">
        <f t="shared" si="10"/>
        <v>1800</v>
      </c>
      <c r="F77" s="19">
        <f t="shared" si="11"/>
        <v>2210</v>
      </c>
      <c r="G77" s="20">
        <f t="shared" si="17"/>
        <v>-410</v>
      </c>
      <c r="H77" s="21">
        <f t="shared" si="18"/>
        <v>-0.18552036199095023</v>
      </c>
    </row>
    <row r="78" spans="1:8" s="16" customFormat="1" ht="12.75" x14ac:dyDescent="0.2">
      <c r="A78" s="13">
        <f t="shared" si="15"/>
        <v>50</v>
      </c>
      <c r="B78" s="14" t="s">
        <v>85</v>
      </c>
      <c r="C78" s="33">
        <f t="shared" si="16"/>
        <v>300.06</v>
      </c>
      <c r="D78" s="11">
        <v>7</v>
      </c>
      <c r="E78" s="12">
        <f t="shared" si="10"/>
        <v>2100</v>
      </c>
      <c r="F78" s="19">
        <f t="shared" si="11"/>
        <v>2578</v>
      </c>
      <c r="G78" s="20">
        <f t="shared" si="17"/>
        <v>-478</v>
      </c>
      <c r="H78" s="21">
        <f t="shared" si="18"/>
        <v>-0.18541505042668738</v>
      </c>
    </row>
    <row r="79" spans="1:8" s="16" customFormat="1" ht="25.5" x14ac:dyDescent="0.2">
      <c r="A79" s="13">
        <f t="shared" si="15"/>
        <v>51</v>
      </c>
      <c r="B79" s="14" t="s">
        <v>86</v>
      </c>
      <c r="C79" s="33">
        <f t="shared" si="16"/>
        <v>300.06</v>
      </c>
      <c r="D79" s="11">
        <v>0.5</v>
      </c>
      <c r="E79" s="12">
        <f t="shared" si="10"/>
        <v>150</v>
      </c>
      <c r="F79" s="19">
        <f t="shared" si="11"/>
        <v>184</v>
      </c>
      <c r="G79" s="20">
        <f t="shared" si="17"/>
        <v>-34</v>
      </c>
      <c r="H79" s="21">
        <f t="shared" si="18"/>
        <v>-0.18478260869565222</v>
      </c>
    </row>
    <row r="80" spans="1:8" s="16" customFormat="1" ht="25.5" x14ac:dyDescent="0.2">
      <c r="A80" s="13">
        <f t="shared" si="15"/>
        <v>52</v>
      </c>
      <c r="B80" s="34" t="s">
        <v>87</v>
      </c>
      <c r="C80" s="33">
        <f t="shared" si="16"/>
        <v>300.06</v>
      </c>
      <c r="D80" s="11">
        <v>2</v>
      </c>
      <c r="E80" s="12">
        <f t="shared" si="10"/>
        <v>600</v>
      </c>
      <c r="F80" s="19">
        <f t="shared" si="11"/>
        <v>737</v>
      </c>
      <c r="G80" s="20">
        <f t="shared" si="17"/>
        <v>-137</v>
      </c>
      <c r="H80" s="21">
        <f t="shared" si="18"/>
        <v>-0.18588873812754414</v>
      </c>
    </row>
    <row r="81" spans="1:8" s="16" customFormat="1" ht="12.75" x14ac:dyDescent="0.2">
      <c r="A81" s="35"/>
      <c r="B81" s="36" t="s">
        <v>88</v>
      </c>
      <c r="C81" s="10"/>
      <c r="D81" s="27"/>
      <c r="E81" s="12"/>
      <c r="F81" s="19">
        <f t="shared" si="11"/>
        <v>0</v>
      </c>
      <c r="G81" s="20">
        <f t="shared" si="17"/>
        <v>0</v>
      </c>
      <c r="H81" s="21" t="e">
        <f t="shared" si="18"/>
        <v>#DIV/0!</v>
      </c>
    </row>
    <row r="82" spans="1:8" s="16" customFormat="1" ht="12.75" x14ac:dyDescent="0.2">
      <c r="A82" s="13">
        <f>A80+1</f>
        <v>53</v>
      </c>
      <c r="B82" s="14" t="s">
        <v>89</v>
      </c>
      <c r="C82" s="33">
        <f>C80</f>
        <v>300.06</v>
      </c>
      <c r="D82" s="27">
        <v>1</v>
      </c>
      <c r="E82" s="12">
        <f t="shared" si="10"/>
        <v>300</v>
      </c>
      <c r="F82" s="19">
        <f t="shared" si="11"/>
        <v>368</v>
      </c>
      <c r="G82" s="20">
        <f t="shared" si="17"/>
        <v>-68</v>
      </c>
      <c r="H82" s="21">
        <f t="shared" si="18"/>
        <v>-0.18478260869565222</v>
      </c>
    </row>
    <row r="83" spans="1:8" s="16" customFormat="1" ht="25.5" x14ac:dyDescent="0.2">
      <c r="A83" s="13">
        <f>A82+1</f>
        <v>54</v>
      </c>
      <c r="B83" s="14" t="s">
        <v>90</v>
      </c>
      <c r="C83" s="33">
        <f>C82</f>
        <v>300.06</v>
      </c>
      <c r="D83" s="27">
        <v>2</v>
      </c>
      <c r="E83" s="12">
        <f t="shared" si="10"/>
        <v>600</v>
      </c>
      <c r="F83" s="19">
        <f t="shared" si="11"/>
        <v>737</v>
      </c>
      <c r="G83" s="20">
        <f t="shared" si="17"/>
        <v>-137</v>
      </c>
      <c r="H83" s="21">
        <f t="shared" si="18"/>
        <v>-0.18588873812754414</v>
      </c>
    </row>
    <row r="84" spans="1:8" s="16" customFormat="1" ht="25.5" x14ac:dyDescent="0.2">
      <c r="A84" s="13">
        <f t="shared" ref="A84:A125" si="19">A83+1</f>
        <v>55</v>
      </c>
      <c r="B84" s="14" t="s">
        <v>91</v>
      </c>
      <c r="C84" s="33">
        <f t="shared" ref="C84:C125" si="20">C83</f>
        <v>300.06</v>
      </c>
      <c r="D84" s="27">
        <v>2</v>
      </c>
      <c r="E84" s="12">
        <f t="shared" si="10"/>
        <v>600</v>
      </c>
      <c r="F84" s="19">
        <f t="shared" si="11"/>
        <v>737</v>
      </c>
      <c r="G84" s="20">
        <f t="shared" si="17"/>
        <v>-137</v>
      </c>
      <c r="H84" s="21">
        <f t="shared" si="18"/>
        <v>-0.18588873812754414</v>
      </c>
    </row>
    <row r="85" spans="1:8" s="16" customFormat="1" ht="25.5" x14ac:dyDescent="0.2">
      <c r="A85" s="13">
        <f t="shared" si="19"/>
        <v>56</v>
      </c>
      <c r="B85" s="14" t="s">
        <v>92</v>
      </c>
      <c r="C85" s="33">
        <f t="shared" si="20"/>
        <v>300.06</v>
      </c>
      <c r="D85" s="27">
        <v>2.5</v>
      </c>
      <c r="E85" s="12">
        <f t="shared" si="10"/>
        <v>750</v>
      </c>
      <c r="F85" s="19">
        <f t="shared" si="11"/>
        <v>921</v>
      </c>
      <c r="G85" s="20">
        <f t="shared" si="17"/>
        <v>-171</v>
      </c>
      <c r="H85" s="21">
        <f t="shared" si="18"/>
        <v>-0.18566775244299671</v>
      </c>
    </row>
    <row r="86" spans="1:8" s="16" customFormat="1" ht="25.5" x14ac:dyDescent="0.2">
      <c r="A86" s="13">
        <f t="shared" si="19"/>
        <v>57</v>
      </c>
      <c r="B86" s="14" t="s">
        <v>93</v>
      </c>
      <c r="C86" s="33">
        <f t="shared" si="20"/>
        <v>300.06</v>
      </c>
      <c r="D86" s="27">
        <v>4</v>
      </c>
      <c r="E86" s="12">
        <f t="shared" si="10"/>
        <v>1200</v>
      </c>
      <c r="F86" s="19">
        <f t="shared" si="11"/>
        <v>1473</v>
      </c>
      <c r="G86" s="20">
        <f t="shared" si="17"/>
        <v>-273</v>
      </c>
      <c r="H86" s="21">
        <f t="shared" si="18"/>
        <v>-0.18533604887983701</v>
      </c>
    </row>
    <row r="87" spans="1:8" s="16" customFormat="1" ht="25.5" x14ac:dyDescent="0.2">
      <c r="A87" s="13">
        <f t="shared" si="19"/>
        <v>58</v>
      </c>
      <c r="B87" s="14" t="s">
        <v>94</v>
      </c>
      <c r="C87" s="33">
        <f t="shared" si="20"/>
        <v>300.06</v>
      </c>
      <c r="D87" s="11">
        <v>2</v>
      </c>
      <c r="E87" s="12">
        <f t="shared" si="10"/>
        <v>600</v>
      </c>
      <c r="F87" s="19">
        <f t="shared" si="11"/>
        <v>737</v>
      </c>
      <c r="G87" s="20">
        <f t="shared" si="17"/>
        <v>-137</v>
      </c>
      <c r="H87" s="21">
        <f t="shared" si="18"/>
        <v>-0.18588873812754414</v>
      </c>
    </row>
    <row r="88" spans="1:8" s="16" customFormat="1" ht="12.75" x14ac:dyDescent="0.2">
      <c r="A88" s="13">
        <f t="shared" si="19"/>
        <v>59</v>
      </c>
      <c r="B88" s="14" t="s">
        <v>95</v>
      </c>
      <c r="C88" s="33">
        <f t="shared" si="20"/>
        <v>300.06</v>
      </c>
      <c r="D88" s="11">
        <v>4</v>
      </c>
      <c r="E88" s="12">
        <f t="shared" si="10"/>
        <v>1200</v>
      </c>
      <c r="F88" s="19">
        <f t="shared" si="11"/>
        <v>1473</v>
      </c>
      <c r="G88" s="20">
        <f t="shared" si="17"/>
        <v>-273</v>
      </c>
      <c r="H88" s="21">
        <f t="shared" si="18"/>
        <v>-0.18533604887983701</v>
      </c>
    </row>
    <row r="89" spans="1:8" s="16" customFormat="1" ht="25.5" x14ac:dyDescent="0.2">
      <c r="A89" s="13">
        <f t="shared" si="19"/>
        <v>60</v>
      </c>
      <c r="B89" s="14" t="s">
        <v>96</v>
      </c>
      <c r="C89" s="33">
        <f t="shared" si="20"/>
        <v>300.06</v>
      </c>
      <c r="D89" s="11">
        <v>2</v>
      </c>
      <c r="E89" s="12">
        <f t="shared" si="10"/>
        <v>600</v>
      </c>
      <c r="F89" s="19">
        <f t="shared" si="11"/>
        <v>737</v>
      </c>
      <c r="G89" s="20">
        <f t="shared" si="17"/>
        <v>-137</v>
      </c>
      <c r="H89" s="21">
        <f t="shared" si="18"/>
        <v>-0.18588873812754414</v>
      </c>
    </row>
    <row r="90" spans="1:8" s="16" customFormat="1" ht="25.5" x14ac:dyDescent="0.2">
      <c r="A90" s="13">
        <f t="shared" si="19"/>
        <v>61</v>
      </c>
      <c r="B90" s="14" t="s">
        <v>97</v>
      </c>
      <c r="C90" s="33">
        <f t="shared" si="20"/>
        <v>300.06</v>
      </c>
      <c r="D90" s="11">
        <v>5</v>
      </c>
      <c r="E90" s="12">
        <f t="shared" si="10"/>
        <v>1500</v>
      </c>
      <c r="F90" s="19">
        <f t="shared" si="11"/>
        <v>1842</v>
      </c>
      <c r="G90" s="20">
        <f t="shared" si="17"/>
        <v>-342</v>
      </c>
      <c r="H90" s="21">
        <f t="shared" si="18"/>
        <v>-0.18566775244299671</v>
      </c>
    </row>
    <row r="91" spans="1:8" s="16" customFormat="1" ht="25.5" x14ac:dyDescent="0.2">
      <c r="A91" s="13">
        <f t="shared" si="19"/>
        <v>62</v>
      </c>
      <c r="B91" s="14" t="s">
        <v>98</v>
      </c>
      <c r="C91" s="33">
        <f t="shared" si="20"/>
        <v>300.06</v>
      </c>
      <c r="D91" s="11">
        <v>6</v>
      </c>
      <c r="E91" s="12">
        <f t="shared" si="10"/>
        <v>1800</v>
      </c>
      <c r="F91" s="19">
        <f t="shared" si="11"/>
        <v>2210</v>
      </c>
      <c r="G91" s="20">
        <f t="shared" si="17"/>
        <v>-410</v>
      </c>
      <c r="H91" s="21">
        <f t="shared" si="18"/>
        <v>-0.18552036199095023</v>
      </c>
    </row>
    <row r="92" spans="1:8" s="16" customFormat="1" ht="25.5" x14ac:dyDescent="0.2">
      <c r="A92" s="13">
        <f t="shared" si="19"/>
        <v>63</v>
      </c>
      <c r="B92" s="14" t="s">
        <v>99</v>
      </c>
      <c r="C92" s="33">
        <f t="shared" si="20"/>
        <v>300.06</v>
      </c>
      <c r="D92" s="11">
        <v>4</v>
      </c>
      <c r="E92" s="12">
        <f t="shared" si="10"/>
        <v>1200</v>
      </c>
      <c r="F92" s="19">
        <f t="shared" si="11"/>
        <v>1473</v>
      </c>
      <c r="G92" s="20">
        <f t="shared" si="17"/>
        <v>-273</v>
      </c>
      <c r="H92" s="21">
        <f t="shared" si="18"/>
        <v>-0.18533604887983701</v>
      </c>
    </row>
    <row r="93" spans="1:8" s="16" customFormat="1" ht="12.75" x14ac:dyDescent="0.2">
      <c r="A93" s="13">
        <f t="shared" si="19"/>
        <v>64</v>
      </c>
      <c r="B93" s="14" t="s">
        <v>100</v>
      </c>
      <c r="C93" s="33">
        <f t="shared" si="20"/>
        <v>300.06</v>
      </c>
      <c r="D93" s="11">
        <v>1</v>
      </c>
      <c r="E93" s="12">
        <f t="shared" si="10"/>
        <v>300</v>
      </c>
      <c r="F93" s="19">
        <f t="shared" si="11"/>
        <v>368</v>
      </c>
      <c r="G93" s="20">
        <f t="shared" si="17"/>
        <v>-68</v>
      </c>
      <c r="H93" s="21">
        <f t="shared" si="18"/>
        <v>-0.18478260869565222</v>
      </c>
    </row>
    <row r="94" spans="1:8" s="16" customFormat="1" ht="25.5" x14ac:dyDescent="0.2">
      <c r="A94" s="13">
        <f t="shared" si="19"/>
        <v>65</v>
      </c>
      <c r="B94" s="14" t="s">
        <v>101</v>
      </c>
      <c r="C94" s="33">
        <f t="shared" si="20"/>
        <v>300.06</v>
      </c>
      <c r="D94" s="11">
        <v>0.75</v>
      </c>
      <c r="E94" s="12">
        <f t="shared" si="10"/>
        <v>225</v>
      </c>
      <c r="F94" s="19">
        <f t="shared" si="11"/>
        <v>276</v>
      </c>
      <c r="G94" s="20">
        <f t="shared" si="17"/>
        <v>-51</v>
      </c>
      <c r="H94" s="21">
        <f t="shared" si="18"/>
        <v>-0.18478260869565222</v>
      </c>
    </row>
    <row r="95" spans="1:8" s="16" customFormat="1" ht="38.25" x14ac:dyDescent="0.2">
      <c r="A95" s="13">
        <f t="shared" si="19"/>
        <v>66</v>
      </c>
      <c r="B95" s="14" t="s">
        <v>102</v>
      </c>
      <c r="C95" s="33">
        <f t="shared" si="20"/>
        <v>300.06</v>
      </c>
      <c r="D95" s="11">
        <v>1</v>
      </c>
      <c r="E95" s="12">
        <f t="shared" si="10"/>
        <v>300</v>
      </c>
      <c r="F95" s="19">
        <f t="shared" si="11"/>
        <v>368</v>
      </c>
      <c r="G95" s="20">
        <f t="shared" si="17"/>
        <v>-68</v>
      </c>
      <c r="H95" s="21">
        <f t="shared" si="18"/>
        <v>-0.18478260869565222</v>
      </c>
    </row>
    <row r="96" spans="1:8" s="16" customFormat="1" ht="38.25" x14ac:dyDescent="0.2">
      <c r="A96" s="13">
        <f t="shared" si="19"/>
        <v>67</v>
      </c>
      <c r="B96" s="34" t="s">
        <v>102</v>
      </c>
      <c r="C96" s="33">
        <f t="shared" si="20"/>
        <v>300.06</v>
      </c>
      <c r="D96" s="11">
        <v>1</v>
      </c>
      <c r="E96" s="12">
        <f t="shared" si="10"/>
        <v>300</v>
      </c>
      <c r="F96" s="19">
        <f t="shared" si="11"/>
        <v>368</v>
      </c>
      <c r="G96" s="20">
        <f t="shared" si="17"/>
        <v>-68</v>
      </c>
      <c r="H96" s="21">
        <f t="shared" si="18"/>
        <v>-0.18478260869565222</v>
      </c>
    </row>
    <row r="97" spans="1:8" s="16" customFormat="1" ht="12.75" x14ac:dyDescent="0.2">
      <c r="A97" s="13">
        <f t="shared" si="19"/>
        <v>68</v>
      </c>
      <c r="B97" s="14" t="s">
        <v>103</v>
      </c>
      <c r="C97" s="33">
        <f t="shared" si="20"/>
        <v>300.06</v>
      </c>
      <c r="D97" s="11">
        <v>0.5</v>
      </c>
      <c r="E97" s="12">
        <f t="shared" si="10"/>
        <v>150</v>
      </c>
      <c r="F97" s="19">
        <f t="shared" si="11"/>
        <v>184</v>
      </c>
      <c r="G97" s="20">
        <f t="shared" si="17"/>
        <v>-34</v>
      </c>
      <c r="H97" s="21">
        <f t="shared" si="18"/>
        <v>-0.18478260869565222</v>
      </c>
    </row>
    <row r="98" spans="1:8" s="16" customFormat="1" ht="12.75" x14ac:dyDescent="0.2">
      <c r="A98" s="13">
        <f t="shared" si="19"/>
        <v>69</v>
      </c>
      <c r="B98" s="14" t="s">
        <v>104</v>
      </c>
      <c r="C98" s="33">
        <f t="shared" si="20"/>
        <v>300.06</v>
      </c>
      <c r="D98" s="11">
        <v>0.5</v>
      </c>
      <c r="E98" s="12">
        <f t="shared" si="10"/>
        <v>150</v>
      </c>
      <c r="F98" s="19">
        <f t="shared" si="11"/>
        <v>184</v>
      </c>
      <c r="G98" s="20">
        <f t="shared" si="17"/>
        <v>-34</v>
      </c>
      <c r="H98" s="21">
        <f t="shared" si="18"/>
        <v>-0.18478260869565222</v>
      </c>
    </row>
    <row r="99" spans="1:8" s="16" customFormat="1" ht="12.75" x14ac:dyDescent="0.2">
      <c r="A99" s="13">
        <f t="shared" si="19"/>
        <v>70</v>
      </c>
      <c r="B99" s="14" t="s">
        <v>105</v>
      </c>
      <c r="C99" s="33">
        <f t="shared" si="20"/>
        <v>300.06</v>
      </c>
      <c r="D99" s="11">
        <v>0.25</v>
      </c>
      <c r="E99" s="12">
        <f t="shared" si="10"/>
        <v>75</v>
      </c>
      <c r="F99" s="19">
        <f t="shared" si="11"/>
        <v>92</v>
      </c>
      <c r="G99" s="20">
        <f t="shared" si="17"/>
        <v>-17</v>
      </c>
      <c r="H99" s="21">
        <f t="shared" si="18"/>
        <v>-0.18478260869565222</v>
      </c>
    </row>
    <row r="100" spans="1:8" s="16" customFormat="1" ht="12.75" x14ac:dyDescent="0.2">
      <c r="A100" s="13">
        <f t="shared" si="19"/>
        <v>71</v>
      </c>
      <c r="B100" s="14" t="s">
        <v>106</v>
      </c>
      <c r="C100" s="33">
        <f t="shared" si="20"/>
        <v>300.06</v>
      </c>
      <c r="D100" s="11">
        <v>1</v>
      </c>
      <c r="E100" s="12">
        <f t="shared" si="10"/>
        <v>300</v>
      </c>
      <c r="F100" s="19">
        <f t="shared" si="11"/>
        <v>368</v>
      </c>
      <c r="G100" s="20">
        <f t="shared" si="17"/>
        <v>-68</v>
      </c>
      <c r="H100" s="21">
        <f t="shared" si="18"/>
        <v>-0.18478260869565222</v>
      </c>
    </row>
    <row r="101" spans="1:8" s="16" customFormat="1" ht="25.5" x14ac:dyDescent="0.2">
      <c r="A101" s="13">
        <f t="shared" si="19"/>
        <v>72</v>
      </c>
      <c r="B101" s="14" t="s">
        <v>107</v>
      </c>
      <c r="C101" s="33">
        <f t="shared" si="20"/>
        <v>300.06</v>
      </c>
      <c r="D101" s="11">
        <v>1</v>
      </c>
      <c r="E101" s="12">
        <f t="shared" si="10"/>
        <v>300</v>
      </c>
      <c r="F101" s="19">
        <f t="shared" si="11"/>
        <v>368</v>
      </c>
      <c r="G101" s="20">
        <f t="shared" si="17"/>
        <v>-68</v>
      </c>
      <c r="H101" s="21">
        <f t="shared" si="18"/>
        <v>-0.18478260869565222</v>
      </c>
    </row>
    <row r="102" spans="1:8" s="16" customFormat="1" ht="12.75" x14ac:dyDescent="0.2">
      <c r="A102" s="13">
        <f t="shared" si="19"/>
        <v>73</v>
      </c>
      <c r="B102" s="14" t="s">
        <v>108</v>
      </c>
      <c r="C102" s="33">
        <f t="shared" si="20"/>
        <v>300.06</v>
      </c>
      <c r="D102" s="11">
        <v>0.5</v>
      </c>
      <c r="E102" s="12">
        <f t="shared" si="10"/>
        <v>150</v>
      </c>
      <c r="F102" s="19">
        <f t="shared" si="11"/>
        <v>184</v>
      </c>
      <c r="G102" s="20">
        <f t="shared" si="17"/>
        <v>-34</v>
      </c>
      <c r="H102" s="21">
        <f t="shared" si="18"/>
        <v>-0.18478260869565222</v>
      </c>
    </row>
    <row r="103" spans="1:8" s="16" customFormat="1" ht="12.75" x14ac:dyDescent="0.2">
      <c r="A103" s="13">
        <f t="shared" si="19"/>
        <v>74</v>
      </c>
      <c r="B103" s="14" t="s">
        <v>109</v>
      </c>
      <c r="C103" s="33">
        <f t="shared" si="20"/>
        <v>300.06</v>
      </c>
      <c r="D103" s="11">
        <v>2</v>
      </c>
      <c r="E103" s="12">
        <f t="shared" si="10"/>
        <v>600</v>
      </c>
      <c r="F103" s="19">
        <f t="shared" si="11"/>
        <v>737</v>
      </c>
      <c r="G103" s="20">
        <f t="shared" si="17"/>
        <v>-137</v>
      </c>
      <c r="H103" s="21">
        <f t="shared" si="18"/>
        <v>-0.18588873812754414</v>
      </c>
    </row>
    <row r="104" spans="1:8" s="16" customFormat="1" ht="25.5" x14ac:dyDescent="0.2">
      <c r="A104" s="13">
        <f t="shared" si="19"/>
        <v>75</v>
      </c>
      <c r="B104" s="14" t="s">
        <v>110</v>
      </c>
      <c r="C104" s="33">
        <f t="shared" si="20"/>
        <v>300.06</v>
      </c>
      <c r="D104" s="11">
        <v>1</v>
      </c>
      <c r="E104" s="12">
        <f t="shared" si="10"/>
        <v>300</v>
      </c>
      <c r="F104" s="19">
        <f t="shared" si="11"/>
        <v>368</v>
      </c>
      <c r="G104" s="20">
        <f t="shared" si="17"/>
        <v>-68</v>
      </c>
      <c r="H104" s="21">
        <f t="shared" si="18"/>
        <v>-0.18478260869565222</v>
      </c>
    </row>
    <row r="105" spans="1:8" s="16" customFormat="1" ht="25.5" x14ac:dyDescent="0.2">
      <c r="A105" s="13">
        <f t="shared" si="19"/>
        <v>76</v>
      </c>
      <c r="B105" s="14" t="s">
        <v>111</v>
      </c>
      <c r="C105" s="33">
        <f t="shared" si="20"/>
        <v>300.06</v>
      </c>
      <c r="D105" s="11">
        <v>4</v>
      </c>
      <c r="E105" s="12">
        <f t="shared" si="10"/>
        <v>1200</v>
      </c>
      <c r="F105" s="19">
        <f t="shared" si="11"/>
        <v>1473</v>
      </c>
      <c r="G105" s="20">
        <f t="shared" si="17"/>
        <v>-273</v>
      </c>
      <c r="H105" s="21">
        <f t="shared" si="18"/>
        <v>-0.18533604887983701</v>
      </c>
    </row>
    <row r="106" spans="1:8" s="16" customFormat="1" ht="12.75" x14ac:dyDescent="0.2">
      <c r="A106" s="13">
        <f t="shared" si="19"/>
        <v>77</v>
      </c>
      <c r="B106" s="14" t="s">
        <v>112</v>
      </c>
      <c r="C106" s="33">
        <f t="shared" si="20"/>
        <v>300.06</v>
      </c>
      <c r="D106" s="11">
        <v>0.5</v>
      </c>
      <c r="E106" s="12">
        <f t="shared" si="10"/>
        <v>150</v>
      </c>
      <c r="F106" s="19">
        <f t="shared" si="11"/>
        <v>184</v>
      </c>
      <c r="G106" s="20">
        <f t="shared" si="17"/>
        <v>-34</v>
      </c>
      <c r="H106" s="21">
        <f t="shared" si="18"/>
        <v>-0.18478260869565222</v>
      </c>
    </row>
    <row r="107" spans="1:8" s="16" customFormat="1" ht="12.75" x14ac:dyDescent="0.2">
      <c r="A107" s="13">
        <f t="shared" si="19"/>
        <v>78</v>
      </c>
      <c r="B107" s="14" t="s">
        <v>113</v>
      </c>
      <c r="C107" s="33">
        <f t="shared" si="20"/>
        <v>300.06</v>
      </c>
      <c r="D107" s="11">
        <v>0.5</v>
      </c>
      <c r="E107" s="12">
        <f t="shared" si="10"/>
        <v>150</v>
      </c>
      <c r="F107" s="19">
        <f t="shared" si="11"/>
        <v>184</v>
      </c>
      <c r="G107" s="20">
        <f t="shared" si="17"/>
        <v>-34</v>
      </c>
      <c r="H107" s="21">
        <f t="shared" si="18"/>
        <v>-0.18478260869565222</v>
      </c>
    </row>
    <row r="108" spans="1:8" s="16" customFormat="1" ht="12.75" x14ac:dyDescent="0.2">
      <c r="A108" s="13">
        <f t="shared" si="19"/>
        <v>79</v>
      </c>
      <c r="B108" s="14" t="s">
        <v>114</v>
      </c>
      <c r="C108" s="33">
        <f t="shared" si="20"/>
        <v>300.06</v>
      </c>
      <c r="D108" s="11">
        <v>0.5</v>
      </c>
      <c r="E108" s="12">
        <f t="shared" si="10"/>
        <v>150</v>
      </c>
      <c r="F108" s="19">
        <f t="shared" si="11"/>
        <v>184</v>
      </c>
      <c r="G108" s="20">
        <f t="shared" si="17"/>
        <v>-34</v>
      </c>
      <c r="H108" s="21">
        <f t="shared" si="18"/>
        <v>-0.18478260869565222</v>
      </c>
    </row>
    <row r="109" spans="1:8" s="16" customFormat="1" ht="12.75" x14ac:dyDescent="0.2">
      <c r="A109" s="13"/>
      <c r="B109" s="34" t="s">
        <v>115</v>
      </c>
      <c r="C109" s="33">
        <f t="shared" si="20"/>
        <v>300.06</v>
      </c>
      <c r="D109" s="11">
        <v>0.5</v>
      </c>
      <c r="E109" s="12">
        <f t="shared" si="10"/>
        <v>150</v>
      </c>
      <c r="F109" s="19">
        <f t="shared" si="11"/>
        <v>184</v>
      </c>
      <c r="G109" s="20">
        <f t="shared" si="17"/>
        <v>-34</v>
      </c>
      <c r="H109" s="21">
        <f t="shared" si="18"/>
        <v>-0.18478260869565222</v>
      </c>
    </row>
    <row r="110" spans="1:8" s="16" customFormat="1" ht="12.75" x14ac:dyDescent="0.2">
      <c r="A110" s="13">
        <f>A108+1</f>
        <v>80</v>
      </c>
      <c r="B110" s="14" t="s">
        <v>116</v>
      </c>
      <c r="C110" s="33">
        <f t="shared" si="20"/>
        <v>300.06</v>
      </c>
      <c r="D110" s="11">
        <v>0.5</v>
      </c>
      <c r="E110" s="12">
        <f t="shared" si="10"/>
        <v>150</v>
      </c>
      <c r="F110" s="19">
        <f t="shared" si="11"/>
        <v>184</v>
      </c>
      <c r="G110" s="20">
        <f t="shared" si="17"/>
        <v>-34</v>
      </c>
      <c r="H110" s="21">
        <f t="shared" si="18"/>
        <v>-0.18478260869565222</v>
      </c>
    </row>
    <row r="111" spans="1:8" s="16" customFormat="1" ht="12.75" x14ac:dyDescent="0.2">
      <c r="A111" s="13">
        <f t="shared" si="19"/>
        <v>81</v>
      </c>
      <c r="B111" s="14" t="s">
        <v>117</v>
      </c>
      <c r="C111" s="33">
        <f t="shared" si="20"/>
        <v>300.06</v>
      </c>
      <c r="D111" s="11">
        <v>0.5</v>
      </c>
      <c r="E111" s="12">
        <f t="shared" si="10"/>
        <v>150</v>
      </c>
      <c r="F111" s="19">
        <f t="shared" si="11"/>
        <v>184</v>
      </c>
      <c r="G111" s="20">
        <f t="shared" si="17"/>
        <v>-34</v>
      </c>
      <c r="H111" s="21">
        <f t="shared" si="18"/>
        <v>-0.18478260869565222</v>
      </c>
    </row>
    <row r="112" spans="1:8" s="16" customFormat="1" ht="12.75" x14ac:dyDescent="0.2">
      <c r="A112" s="13">
        <f t="shared" si="19"/>
        <v>82</v>
      </c>
      <c r="B112" s="14" t="s">
        <v>118</v>
      </c>
      <c r="C112" s="33">
        <f t="shared" si="20"/>
        <v>300.06</v>
      </c>
      <c r="D112" s="11">
        <v>4.5</v>
      </c>
      <c r="E112" s="12">
        <f t="shared" si="10"/>
        <v>1350</v>
      </c>
      <c r="F112" s="19">
        <f t="shared" si="11"/>
        <v>1657</v>
      </c>
      <c r="G112" s="20">
        <f t="shared" si="17"/>
        <v>-307</v>
      </c>
      <c r="H112" s="21">
        <f t="shared" si="18"/>
        <v>-0.18527459263729629</v>
      </c>
    </row>
    <row r="113" spans="1:8" s="16" customFormat="1" ht="12.75" x14ac:dyDescent="0.2">
      <c r="A113" s="13">
        <f t="shared" si="19"/>
        <v>83</v>
      </c>
      <c r="B113" s="14" t="s">
        <v>119</v>
      </c>
      <c r="C113" s="33">
        <f t="shared" si="20"/>
        <v>300.06</v>
      </c>
      <c r="D113" s="11">
        <v>4</v>
      </c>
      <c r="E113" s="12">
        <f t="shared" si="10"/>
        <v>1200</v>
      </c>
      <c r="F113" s="19"/>
      <c r="G113" s="19"/>
      <c r="H113" s="21"/>
    </row>
    <row r="114" spans="1:8" s="16" customFormat="1" ht="12.75" x14ac:dyDescent="0.2">
      <c r="A114" s="13">
        <f t="shared" si="19"/>
        <v>84</v>
      </c>
      <c r="B114" s="14" t="s">
        <v>120</v>
      </c>
      <c r="C114" s="33">
        <f t="shared" si="20"/>
        <v>300.06</v>
      </c>
      <c r="D114" s="11">
        <v>6</v>
      </c>
      <c r="E114" s="12">
        <f t="shared" si="10"/>
        <v>1800</v>
      </c>
      <c r="F114" s="19">
        <f t="shared" si="11"/>
        <v>2210</v>
      </c>
      <c r="G114" s="20">
        <f>E114-F114</f>
        <v>-410</v>
      </c>
      <c r="H114" s="21">
        <f>E114/F114-100%</f>
        <v>-0.18552036199095023</v>
      </c>
    </row>
    <row r="115" spans="1:8" s="16" customFormat="1" ht="25.5" x14ac:dyDescent="0.2">
      <c r="A115" s="13">
        <f t="shared" si="19"/>
        <v>85</v>
      </c>
      <c r="B115" s="14" t="s">
        <v>121</v>
      </c>
      <c r="C115" s="33">
        <f t="shared" si="20"/>
        <v>300.06</v>
      </c>
      <c r="D115" s="11">
        <v>3.5</v>
      </c>
      <c r="E115" s="12">
        <f t="shared" si="10"/>
        <v>1050</v>
      </c>
      <c r="F115" s="19">
        <f t="shared" si="11"/>
        <v>1289</v>
      </c>
      <c r="G115" s="20">
        <f>E115-F115</f>
        <v>-239</v>
      </c>
      <c r="H115" s="21">
        <f>E115/F115-100%</f>
        <v>-0.18541505042668738</v>
      </c>
    </row>
    <row r="116" spans="1:8" s="16" customFormat="1" ht="25.5" x14ac:dyDescent="0.2">
      <c r="A116" s="13">
        <f t="shared" si="19"/>
        <v>86</v>
      </c>
      <c r="B116" s="14" t="s">
        <v>122</v>
      </c>
      <c r="C116" s="33">
        <f t="shared" si="20"/>
        <v>300.06</v>
      </c>
      <c r="D116" s="11">
        <v>1.5</v>
      </c>
      <c r="E116" s="12">
        <f t="shared" si="10"/>
        <v>450</v>
      </c>
      <c r="F116" s="19"/>
      <c r="G116" s="19"/>
      <c r="H116" s="21"/>
    </row>
    <row r="117" spans="1:8" s="16" customFormat="1" ht="38.25" x14ac:dyDescent="0.2">
      <c r="A117" s="13">
        <f t="shared" si="19"/>
        <v>87</v>
      </c>
      <c r="B117" s="14" t="s">
        <v>123</v>
      </c>
      <c r="C117" s="33">
        <f t="shared" si="20"/>
        <v>300.06</v>
      </c>
      <c r="D117" s="11">
        <v>12</v>
      </c>
      <c r="E117" s="12">
        <f t="shared" ref="E117:E180" si="21">ROUND(C117*D117,0)</f>
        <v>3601</v>
      </c>
      <c r="F117" s="19">
        <f t="shared" si="11"/>
        <v>4420</v>
      </c>
      <c r="G117" s="20">
        <f t="shared" ref="G117:G152" si="22">E117-F117</f>
        <v>-819</v>
      </c>
      <c r="H117" s="21">
        <f t="shared" ref="H117:H152" si="23">E117/F117-100%</f>
        <v>-0.18529411764705883</v>
      </c>
    </row>
    <row r="118" spans="1:8" s="16" customFormat="1" ht="38.25" x14ac:dyDescent="0.2">
      <c r="A118" s="13">
        <f t="shared" si="19"/>
        <v>88</v>
      </c>
      <c r="B118" s="14" t="s">
        <v>124</v>
      </c>
      <c r="C118" s="33">
        <f t="shared" si="20"/>
        <v>300.06</v>
      </c>
      <c r="D118" s="11">
        <v>14</v>
      </c>
      <c r="E118" s="12">
        <f t="shared" si="21"/>
        <v>4201</v>
      </c>
      <c r="F118" s="19">
        <f t="shared" ref="F118:F152" si="24">ROUND(368.3*D118,0)</f>
        <v>5156</v>
      </c>
      <c r="G118" s="20">
        <f t="shared" si="22"/>
        <v>-955</v>
      </c>
      <c r="H118" s="21">
        <f t="shared" si="23"/>
        <v>-0.18522110162916994</v>
      </c>
    </row>
    <row r="119" spans="1:8" s="16" customFormat="1" ht="38.25" x14ac:dyDescent="0.2">
      <c r="A119" s="13">
        <f t="shared" si="19"/>
        <v>89</v>
      </c>
      <c r="B119" s="14" t="s">
        <v>125</v>
      </c>
      <c r="C119" s="33">
        <f t="shared" si="20"/>
        <v>300.06</v>
      </c>
      <c r="D119" s="37">
        <v>16</v>
      </c>
      <c r="E119" s="12">
        <f t="shared" si="21"/>
        <v>4801</v>
      </c>
      <c r="F119" s="19">
        <f t="shared" si="24"/>
        <v>5893</v>
      </c>
      <c r="G119" s="20">
        <f t="shared" si="22"/>
        <v>-1092</v>
      </c>
      <c r="H119" s="21">
        <f t="shared" si="23"/>
        <v>-0.1853045986763957</v>
      </c>
    </row>
    <row r="120" spans="1:8" s="16" customFormat="1" ht="51" x14ac:dyDescent="0.2">
      <c r="A120" s="13">
        <f t="shared" si="19"/>
        <v>90</v>
      </c>
      <c r="B120" s="14" t="s">
        <v>126</v>
      </c>
      <c r="C120" s="38">
        <f t="shared" si="20"/>
        <v>300.06</v>
      </c>
      <c r="D120" s="39">
        <v>25</v>
      </c>
      <c r="E120" s="12">
        <f t="shared" si="21"/>
        <v>7502</v>
      </c>
      <c r="F120" s="19">
        <f t="shared" si="24"/>
        <v>9208</v>
      </c>
      <c r="G120" s="20">
        <f t="shared" si="22"/>
        <v>-1706</v>
      </c>
      <c r="H120" s="21">
        <f t="shared" si="23"/>
        <v>-0.18527367506516068</v>
      </c>
    </row>
    <row r="121" spans="1:8" s="16" customFormat="1" ht="38.25" x14ac:dyDescent="0.2">
      <c r="A121" s="13">
        <f t="shared" si="19"/>
        <v>91</v>
      </c>
      <c r="B121" s="14" t="s">
        <v>127</v>
      </c>
      <c r="C121" s="38">
        <f t="shared" si="20"/>
        <v>300.06</v>
      </c>
      <c r="D121" s="39">
        <v>27</v>
      </c>
      <c r="E121" s="12">
        <f t="shared" si="21"/>
        <v>8102</v>
      </c>
      <c r="F121" s="19">
        <f t="shared" si="24"/>
        <v>9944</v>
      </c>
      <c r="G121" s="20">
        <f t="shared" si="22"/>
        <v>-1842</v>
      </c>
      <c r="H121" s="21">
        <f t="shared" si="23"/>
        <v>-0.18523732904263879</v>
      </c>
    </row>
    <row r="122" spans="1:8" s="16" customFormat="1" ht="38.25" x14ac:dyDescent="0.2">
      <c r="A122" s="13">
        <f t="shared" si="19"/>
        <v>92</v>
      </c>
      <c r="B122" s="14" t="s">
        <v>128</v>
      </c>
      <c r="C122" s="38">
        <f t="shared" si="20"/>
        <v>300.06</v>
      </c>
      <c r="D122" s="39">
        <v>29</v>
      </c>
      <c r="E122" s="12">
        <f t="shared" si="21"/>
        <v>8702</v>
      </c>
      <c r="F122" s="19">
        <f t="shared" si="24"/>
        <v>10681</v>
      </c>
      <c r="G122" s="20">
        <f t="shared" si="22"/>
        <v>-1979</v>
      </c>
      <c r="H122" s="21">
        <f t="shared" si="23"/>
        <v>-0.18528227694036137</v>
      </c>
    </row>
    <row r="123" spans="1:8" s="16" customFormat="1" ht="25.5" x14ac:dyDescent="0.2">
      <c r="A123" s="13">
        <f t="shared" si="19"/>
        <v>93</v>
      </c>
      <c r="B123" s="14" t="s">
        <v>129</v>
      </c>
      <c r="C123" s="38">
        <f t="shared" si="20"/>
        <v>300.06</v>
      </c>
      <c r="D123" s="39">
        <v>3</v>
      </c>
      <c r="E123" s="12">
        <f t="shared" si="21"/>
        <v>900</v>
      </c>
      <c r="F123" s="19">
        <f t="shared" si="24"/>
        <v>1105</v>
      </c>
      <c r="G123" s="20">
        <f t="shared" si="22"/>
        <v>-205</v>
      </c>
      <c r="H123" s="21">
        <f t="shared" si="23"/>
        <v>-0.18552036199095023</v>
      </c>
    </row>
    <row r="124" spans="1:8" s="16" customFormat="1" ht="12.75" x14ac:dyDescent="0.2">
      <c r="A124" s="13">
        <f t="shared" si="19"/>
        <v>94</v>
      </c>
      <c r="B124" s="14" t="s">
        <v>130</v>
      </c>
      <c r="C124" s="33">
        <f t="shared" si="20"/>
        <v>300.06</v>
      </c>
      <c r="D124" s="40">
        <v>3</v>
      </c>
      <c r="E124" s="12">
        <f t="shared" si="21"/>
        <v>900</v>
      </c>
      <c r="F124" s="19">
        <f t="shared" si="24"/>
        <v>1105</v>
      </c>
      <c r="G124" s="20">
        <f t="shared" si="22"/>
        <v>-205</v>
      </c>
      <c r="H124" s="21">
        <f t="shared" si="23"/>
        <v>-0.18552036199095023</v>
      </c>
    </row>
    <row r="125" spans="1:8" s="16" customFormat="1" ht="25.5" x14ac:dyDescent="0.2">
      <c r="A125" s="13">
        <f t="shared" si="19"/>
        <v>95</v>
      </c>
      <c r="B125" s="14" t="s">
        <v>131</v>
      </c>
      <c r="C125" s="33">
        <f t="shared" si="20"/>
        <v>300.06</v>
      </c>
      <c r="D125" s="11">
        <v>5</v>
      </c>
      <c r="E125" s="12">
        <f t="shared" si="21"/>
        <v>1500</v>
      </c>
      <c r="F125" s="19">
        <f t="shared" si="24"/>
        <v>1842</v>
      </c>
      <c r="G125" s="20">
        <f t="shared" si="22"/>
        <v>-342</v>
      </c>
      <c r="H125" s="21">
        <f t="shared" si="23"/>
        <v>-0.18566775244299671</v>
      </c>
    </row>
    <row r="126" spans="1:8" s="16" customFormat="1" ht="12.75" x14ac:dyDescent="0.2">
      <c r="A126" s="13"/>
      <c r="B126" s="7" t="s">
        <v>132</v>
      </c>
      <c r="C126" s="10"/>
      <c r="D126" s="11"/>
      <c r="E126" s="12"/>
      <c r="F126" s="19">
        <f t="shared" si="24"/>
        <v>0</v>
      </c>
      <c r="G126" s="20">
        <f t="shared" si="22"/>
        <v>0</v>
      </c>
      <c r="H126" s="21" t="e">
        <f t="shared" si="23"/>
        <v>#DIV/0!</v>
      </c>
    </row>
    <row r="127" spans="1:8" s="16" customFormat="1" ht="12.75" x14ac:dyDescent="0.2">
      <c r="A127" s="13">
        <f>A125+1</f>
        <v>96</v>
      </c>
      <c r="B127" s="14" t="s">
        <v>133</v>
      </c>
      <c r="C127" s="33">
        <f>C125</f>
        <v>300.06</v>
      </c>
      <c r="D127" s="11">
        <v>1.5</v>
      </c>
      <c r="E127" s="12">
        <f t="shared" si="21"/>
        <v>450</v>
      </c>
      <c r="F127" s="19">
        <f t="shared" si="24"/>
        <v>552</v>
      </c>
      <c r="G127" s="20">
        <f t="shared" si="22"/>
        <v>-102</v>
      </c>
      <c r="H127" s="21">
        <f t="shared" si="23"/>
        <v>-0.18478260869565222</v>
      </c>
    </row>
    <row r="128" spans="1:8" s="16" customFormat="1" ht="12.75" x14ac:dyDescent="0.2">
      <c r="A128" s="13">
        <f>A127+1</f>
        <v>97</v>
      </c>
      <c r="B128" s="14" t="s">
        <v>134</v>
      </c>
      <c r="C128" s="33">
        <f>C127</f>
        <v>300.06</v>
      </c>
      <c r="D128" s="11">
        <v>1</v>
      </c>
      <c r="E128" s="12">
        <f t="shared" si="21"/>
        <v>300</v>
      </c>
      <c r="F128" s="19">
        <f t="shared" si="24"/>
        <v>368</v>
      </c>
      <c r="G128" s="20">
        <f t="shared" si="22"/>
        <v>-68</v>
      </c>
      <c r="H128" s="21">
        <f t="shared" si="23"/>
        <v>-0.18478260869565222</v>
      </c>
    </row>
    <row r="129" spans="1:8" s="16" customFormat="1" ht="12.75" x14ac:dyDescent="0.2">
      <c r="A129" s="13"/>
      <c r="B129" s="7" t="s">
        <v>135</v>
      </c>
      <c r="C129" s="10"/>
      <c r="D129" s="8"/>
      <c r="E129" s="12"/>
      <c r="F129" s="19">
        <f t="shared" si="24"/>
        <v>0</v>
      </c>
      <c r="G129" s="20">
        <f t="shared" si="22"/>
        <v>0</v>
      </c>
      <c r="H129" s="21" t="e">
        <f t="shared" si="23"/>
        <v>#DIV/0!</v>
      </c>
    </row>
    <row r="130" spans="1:8" s="16" customFormat="1" ht="12.75" x14ac:dyDescent="0.2">
      <c r="A130" s="13">
        <f>A128+1</f>
        <v>98</v>
      </c>
      <c r="B130" s="14" t="s">
        <v>136</v>
      </c>
      <c r="C130" s="33">
        <f>C128</f>
        <v>300.06</v>
      </c>
      <c r="D130" s="11">
        <v>0.5</v>
      </c>
      <c r="E130" s="12">
        <f t="shared" si="21"/>
        <v>150</v>
      </c>
      <c r="F130" s="19">
        <f t="shared" si="24"/>
        <v>184</v>
      </c>
      <c r="G130" s="20">
        <f t="shared" si="22"/>
        <v>-34</v>
      </c>
      <c r="H130" s="21">
        <f t="shared" si="23"/>
        <v>-0.18478260869565222</v>
      </c>
    </row>
    <row r="131" spans="1:8" s="16" customFormat="1" ht="12.75" x14ac:dyDescent="0.2">
      <c r="A131" s="13">
        <f>A130+1</f>
        <v>99</v>
      </c>
      <c r="B131" s="14" t="s">
        <v>137</v>
      </c>
      <c r="C131" s="33">
        <f>C130</f>
        <v>300.06</v>
      </c>
      <c r="D131" s="11">
        <v>1</v>
      </c>
      <c r="E131" s="12">
        <f t="shared" si="21"/>
        <v>300</v>
      </c>
      <c r="F131" s="19">
        <f t="shared" si="24"/>
        <v>368</v>
      </c>
      <c r="G131" s="20">
        <f t="shared" si="22"/>
        <v>-68</v>
      </c>
      <c r="H131" s="21">
        <f t="shared" si="23"/>
        <v>-0.18478260869565222</v>
      </c>
    </row>
    <row r="132" spans="1:8" s="16" customFormat="1" ht="12.75" x14ac:dyDescent="0.2">
      <c r="A132" s="13">
        <f t="shared" ref="A132:A184" si="25">A131+1</f>
        <v>100</v>
      </c>
      <c r="B132" s="14" t="s">
        <v>138</v>
      </c>
      <c r="C132" s="33">
        <f t="shared" ref="C132:C186" si="26">C131</f>
        <v>300.06</v>
      </c>
      <c r="D132" s="11">
        <v>1.5</v>
      </c>
      <c r="E132" s="12">
        <f t="shared" si="21"/>
        <v>450</v>
      </c>
      <c r="F132" s="19">
        <f t="shared" si="24"/>
        <v>552</v>
      </c>
      <c r="G132" s="20">
        <f t="shared" si="22"/>
        <v>-102</v>
      </c>
      <c r="H132" s="21">
        <f t="shared" si="23"/>
        <v>-0.18478260869565222</v>
      </c>
    </row>
    <row r="133" spans="1:8" s="16" customFormat="1" ht="25.5" x14ac:dyDescent="0.2">
      <c r="A133" s="13">
        <f t="shared" si="25"/>
        <v>101</v>
      </c>
      <c r="B133" s="14" t="s">
        <v>139</v>
      </c>
      <c r="C133" s="33">
        <f t="shared" si="26"/>
        <v>300.06</v>
      </c>
      <c r="D133" s="11">
        <v>3.5</v>
      </c>
      <c r="E133" s="12">
        <f t="shared" si="21"/>
        <v>1050</v>
      </c>
      <c r="F133" s="19">
        <f t="shared" si="24"/>
        <v>1289</v>
      </c>
      <c r="G133" s="20">
        <f t="shared" si="22"/>
        <v>-239</v>
      </c>
      <c r="H133" s="21">
        <f t="shared" si="23"/>
        <v>-0.18541505042668738</v>
      </c>
    </row>
    <row r="134" spans="1:8" s="16" customFormat="1" ht="12.75" x14ac:dyDescent="0.2">
      <c r="A134" s="13">
        <f t="shared" si="25"/>
        <v>102</v>
      </c>
      <c r="B134" s="14" t="s">
        <v>140</v>
      </c>
      <c r="C134" s="33">
        <f t="shared" si="26"/>
        <v>300.06</v>
      </c>
      <c r="D134" s="11">
        <v>4.5</v>
      </c>
      <c r="E134" s="12">
        <f t="shared" si="21"/>
        <v>1350</v>
      </c>
      <c r="F134" s="19">
        <f t="shared" si="24"/>
        <v>1657</v>
      </c>
      <c r="G134" s="20">
        <f t="shared" si="22"/>
        <v>-307</v>
      </c>
      <c r="H134" s="21">
        <f t="shared" si="23"/>
        <v>-0.18527459263729629</v>
      </c>
    </row>
    <row r="135" spans="1:8" s="16" customFormat="1" ht="25.5" x14ac:dyDescent="0.2">
      <c r="A135" s="13">
        <f t="shared" si="25"/>
        <v>103</v>
      </c>
      <c r="B135" s="14" t="s">
        <v>141</v>
      </c>
      <c r="C135" s="33">
        <f t="shared" si="26"/>
        <v>300.06</v>
      </c>
      <c r="D135" s="11">
        <v>3.5</v>
      </c>
      <c r="E135" s="12">
        <f t="shared" si="21"/>
        <v>1050</v>
      </c>
      <c r="F135" s="19">
        <f t="shared" si="24"/>
        <v>1289</v>
      </c>
      <c r="G135" s="20">
        <f t="shared" si="22"/>
        <v>-239</v>
      </c>
      <c r="H135" s="21">
        <f t="shared" si="23"/>
        <v>-0.18541505042668738</v>
      </c>
    </row>
    <row r="136" spans="1:8" s="16" customFormat="1" ht="25.5" x14ac:dyDescent="0.2">
      <c r="A136" s="13">
        <f t="shared" si="25"/>
        <v>104</v>
      </c>
      <c r="B136" s="14" t="s">
        <v>142</v>
      </c>
      <c r="C136" s="33">
        <f t="shared" si="26"/>
        <v>300.06</v>
      </c>
      <c r="D136" s="11">
        <v>4</v>
      </c>
      <c r="E136" s="12">
        <f t="shared" si="21"/>
        <v>1200</v>
      </c>
      <c r="F136" s="19">
        <f t="shared" si="24"/>
        <v>1473</v>
      </c>
      <c r="G136" s="20">
        <f t="shared" si="22"/>
        <v>-273</v>
      </c>
      <c r="H136" s="21">
        <f t="shared" si="23"/>
        <v>-0.18533604887983701</v>
      </c>
    </row>
    <row r="137" spans="1:8" s="16" customFormat="1" ht="12.75" x14ac:dyDescent="0.2">
      <c r="A137" s="13">
        <f t="shared" si="25"/>
        <v>105</v>
      </c>
      <c r="B137" s="14" t="s">
        <v>143</v>
      </c>
      <c r="C137" s="33">
        <f t="shared" si="26"/>
        <v>300.06</v>
      </c>
      <c r="D137" s="11">
        <v>1</v>
      </c>
      <c r="E137" s="12">
        <f t="shared" si="21"/>
        <v>300</v>
      </c>
      <c r="F137" s="19">
        <f t="shared" si="24"/>
        <v>368</v>
      </c>
      <c r="G137" s="20">
        <f t="shared" si="22"/>
        <v>-68</v>
      </c>
      <c r="H137" s="21">
        <f t="shared" si="23"/>
        <v>-0.18478260869565222</v>
      </c>
    </row>
    <row r="138" spans="1:8" s="16" customFormat="1" ht="12.75" x14ac:dyDescent="0.2">
      <c r="A138" s="13">
        <f t="shared" si="25"/>
        <v>106</v>
      </c>
      <c r="B138" s="14" t="s">
        <v>144</v>
      </c>
      <c r="C138" s="33">
        <f t="shared" si="26"/>
        <v>300.06</v>
      </c>
      <c r="D138" s="11">
        <v>1.25</v>
      </c>
      <c r="E138" s="12">
        <f t="shared" si="21"/>
        <v>375</v>
      </c>
      <c r="F138" s="19">
        <f t="shared" si="24"/>
        <v>460</v>
      </c>
      <c r="G138" s="20">
        <f t="shared" si="22"/>
        <v>-85</v>
      </c>
      <c r="H138" s="21">
        <f t="shared" si="23"/>
        <v>-0.18478260869565222</v>
      </c>
    </row>
    <row r="139" spans="1:8" s="16" customFormat="1" ht="12.75" x14ac:dyDescent="0.2">
      <c r="A139" s="13">
        <f t="shared" si="25"/>
        <v>107</v>
      </c>
      <c r="B139" s="14" t="s">
        <v>145</v>
      </c>
      <c r="C139" s="33">
        <f t="shared" si="26"/>
        <v>300.06</v>
      </c>
      <c r="D139" s="11">
        <v>1</v>
      </c>
      <c r="E139" s="12">
        <f t="shared" si="21"/>
        <v>300</v>
      </c>
      <c r="F139" s="19">
        <f t="shared" si="24"/>
        <v>368</v>
      </c>
      <c r="G139" s="20">
        <f t="shared" si="22"/>
        <v>-68</v>
      </c>
      <c r="H139" s="21">
        <f t="shared" si="23"/>
        <v>-0.18478260869565222</v>
      </c>
    </row>
    <row r="140" spans="1:8" s="16" customFormat="1" ht="12.75" x14ac:dyDescent="0.2">
      <c r="A140" s="13">
        <f t="shared" si="25"/>
        <v>108</v>
      </c>
      <c r="B140" s="14" t="s">
        <v>146</v>
      </c>
      <c r="C140" s="33">
        <f t="shared" si="26"/>
        <v>300.06</v>
      </c>
      <c r="D140" s="11">
        <v>2</v>
      </c>
      <c r="E140" s="12">
        <f t="shared" si="21"/>
        <v>600</v>
      </c>
      <c r="F140" s="19">
        <f t="shared" si="24"/>
        <v>737</v>
      </c>
      <c r="G140" s="20">
        <f t="shared" si="22"/>
        <v>-137</v>
      </c>
      <c r="H140" s="21">
        <f t="shared" si="23"/>
        <v>-0.18588873812754414</v>
      </c>
    </row>
    <row r="141" spans="1:8" s="16" customFormat="1" ht="12.75" x14ac:dyDescent="0.2">
      <c r="A141" s="13">
        <f t="shared" si="25"/>
        <v>109</v>
      </c>
      <c r="B141" s="14" t="s">
        <v>147</v>
      </c>
      <c r="C141" s="33">
        <f t="shared" si="26"/>
        <v>300.06</v>
      </c>
      <c r="D141" s="11">
        <v>3</v>
      </c>
      <c r="E141" s="12">
        <f t="shared" si="21"/>
        <v>900</v>
      </c>
      <c r="F141" s="19">
        <f t="shared" si="24"/>
        <v>1105</v>
      </c>
      <c r="G141" s="20">
        <f t="shared" si="22"/>
        <v>-205</v>
      </c>
      <c r="H141" s="21">
        <f t="shared" si="23"/>
        <v>-0.18552036199095023</v>
      </c>
    </row>
    <row r="142" spans="1:8" s="16" customFormat="1" ht="12.75" x14ac:dyDescent="0.2">
      <c r="A142" s="13">
        <f t="shared" si="25"/>
        <v>110</v>
      </c>
      <c r="B142" s="14" t="s">
        <v>148</v>
      </c>
      <c r="C142" s="33">
        <f t="shared" si="26"/>
        <v>300.06</v>
      </c>
      <c r="D142" s="11">
        <v>1</v>
      </c>
      <c r="E142" s="12">
        <f t="shared" si="21"/>
        <v>300</v>
      </c>
      <c r="F142" s="19">
        <f t="shared" si="24"/>
        <v>368</v>
      </c>
      <c r="G142" s="20">
        <f t="shared" si="22"/>
        <v>-68</v>
      </c>
      <c r="H142" s="21">
        <f t="shared" si="23"/>
        <v>-0.18478260869565222</v>
      </c>
    </row>
    <row r="143" spans="1:8" s="16" customFormat="1" ht="12.75" x14ac:dyDescent="0.2">
      <c r="A143" s="13">
        <f t="shared" si="25"/>
        <v>111</v>
      </c>
      <c r="B143" s="14" t="s">
        <v>149</v>
      </c>
      <c r="C143" s="33">
        <f t="shared" si="26"/>
        <v>300.06</v>
      </c>
      <c r="D143" s="11">
        <v>3</v>
      </c>
      <c r="E143" s="12">
        <f t="shared" si="21"/>
        <v>900</v>
      </c>
      <c r="F143" s="19">
        <f t="shared" si="24"/>
        <v>1105</v>
      </c>
      <c r="G143" s="20">
        <f t="shared" si="22"/>
        <v>-205</v>
      </c>
      <c r="H143" s="21">
        <f t="shared" si="23"/>
        <v>-0.18552036199095023</v>
      </c>
    </row>
    <row r="144" spans="1:8" s="16" customFormat="1" ht="12.75" x14ac:dyDescent="0.2">
      <c r="A144" s="13">
        <f t="shared" si="25"/>
        <v>112</v>
      </c>
      <c r="B144" s="14" t="s">
        <v>150</v>
      </c>
      <c r="C144" s="33">
        <f t="shared" si="26"/>
        <v>300.06</v>
      </c>
      <c r="D144" s="11">
        <v>3</v>
      </c>
      <c r="E144" s="12">
        <f t="shared" si="21"/>
        <v>900</v>
      </c>
      <c r="F144" s="19">
        <f t="shared" si="24"/>
        <v>1105</v>
      </c>
      <c r="G144" s="20">
        <f t="shared" si="22"/>
        <v>-205</v>
      </c>
      <c r="H144" s="21">
        <f t="shared" si="23"/>
        <v>-0.18552036199095023</v>
      </c>
    </row>
    <row r="145" spans="1:8" s="16" customFormat="1" ht="12.75" x14ac:dyDescent="0.2">
      <c r="A145" s="13">
        <f t="shared" si="25"/>
        <v>113</v>
      </c>
      <c r="B145" s="14" t="s">
        <v>151</v>
      </c>
      <c r="C145" s="33">
        <f t="shared" si="26"/>
        <v>300.06</v>
      </c>
      <c r="D145" s="11">
        <v>4</v>
      </c>
      <c r="E145" s="12">
        <f t="shared" si="21"/>
        <v>1200</v>
      </c>
      <c r="F145" s="19">
        <f t="shared" si="24"/>
        <v>1473</v>
      </c>
      <c r="G145" s="20">
        <f t="shared" si="22"/>
        <v>-273</v>
      </c>
      <c r="H145" s="21">
        <f t="shared" si="23"/>
        <v>-0.18533604887983701</v>
      </c>
    </row>
    <row r="146" spans="1:8" s="16" customFormat="1" ht="12.75" x14ac:dyDescent="0.2">
      <c r="A146" s="13"/>
      <c r="B146" s="14" t="s">
        <v>152</v>
      </c>
      <c r="C146" s="33">
        <f t="shared" si="26"/>
        <v>300.06</v>
      </c>
      <c r="D146" s="11">
        <v>4</v>
      </c>
      <c r="E146" s="12">
        <f t="shared" si="21"/>
        <v>1200</v>
      </c>
      <c r="F146" s="19">
        <f t="shared" si="24"/>
        <v>1473</v>
      </c>
      <c r="G146" s="20">
        <f t="shared" si="22"/>
        <v>-273</v>
      </c>
      <c r="H146" s="21">
        <f t="shared" si="23"/>
        <v>-0.18533604887983701</v>
      </c>
    </row>
    <row r="147" spans="1:8" s="16" customFormat="1" ht="38.25" x14ac:dyDescent="0.2">
      <c r="A147" s="13">
        <f>A145+1</f>
        <v>114</v>
      </c>
      <c r="B147" s="14" t="s">
        <v>153</v>
      </c>
      <c r="C147" s="33">
        <f t="shared" si="26"/>
        <v>300.06</v>
      </c>
      <c r="D147" s="11">
        <v>3</v>
      </c>
      <c r="E147" s="12">
        <f t="shared" si="21"/>
        <v>900</v>
      </c>
      <c r="F147" s="19">
        <f t="shared" si="24"/>
        <v>1105</v>
      </c>
      <c r="G147" s="20">
        <f t="shared" si="22"/>
        <v>-205</v>
      </c>
      <c r="H147" s="21">
        <f t="shared" si="23"/>
        <v>-0.18552036199095023</v>
      </c>
    </row>
    <row r="148" spans="1:8" s="16" customFormat="1" ht="12.75" x14ac:dyDescent="0.2">
      <c r="A148" s="13">
        <f t="shared" si="25"/>
        <v>115</v>
      </c>
      <c r="B148" s="14" t="s">
        <v>154</v>
      </c>
      <c r="C148" s="33">
        <f t="shared" si="26"/>
        <v>300.06</v>
      </c>
      <c r="D148" s="11">
        <v>3</v>
      </c>
      <c r="E148" s="12">
        <f t="shared" si="21"/>
        <v>900</v>
      </c>
      <c r="F148" s="19">
        <f t="shared" si="24"/>
        <v>1105</v>
      </c>
      <c r="G148" s="20">
        <f t="shared" si="22"/>
        <v>-205</v>
      </c>
      <c r="H148" s="21">
        <f t="shared" si="23"/>
        <v>-0.18552036199095023</v>
      </c>
    </row>
    <row r="149" spans="1:8" s="16" customFormat="1" ht="12.75" x14ac:dyDescent="0.2">
      <c r="A149" s="13">
        <f t="shared" si="25"/>
        <v>116</v>
      </c>
      <c r="B149" s="14" t="s">
        <v>155</v>
      </c>
      <c r="C149" s="33">
        <f t="shared" si="26"/>
        <v>300.06</v>
      </c>
      <c r="D149" s="11">
        <v>2</v>
      </c>
      <c r="E149" s="12">
        <f t="shared" si="21"/>
        <v>600</v>
      </c>
      <c r="F149" s="19">
        <f t="shared" si="24"/>
        <v>737</v>
      </c>
      <c r="G149" s="20">
        <f t="shared" si="22"/>
        <v>-137</v>
      </c>
      <c r="H149" s="21">
        <f t="shared" si="23"/>
        <v>-0.18588873812754414</v>
      </c>
    </row>
    <row r="150" spans="1:8" s="16" customFormat="1" ht="25.5" x14ac:dyDescent="0.2">
      <c r="A150" s="13">
        <f t="shared" si="25"/>
        <v>117</v>
      </c>
      <c r="B150" s="14" t="s">
        <v>156</v>
      </c>
      <c r="C150" s="33">
        <f t="shared" si="26"/>
        <v>300.06</v>
      </c>
      <c r="D150" s="11">
        <v>5</v>
      </c>
      <c r="E150" s="12">
        <f t="shared" si="21"/>
        <v>1500</v>
      </c>
      <c r="F150" s="19">
        <f t="shared" si="24"/>
        <v>1842</v>
      </c>
      <c r="G150" s="20">
        <f t="shared" si="22"/>
        <v>-342</v>
      </c>
      <c r="H150" s="21">
        <f t="shared" si="23"/>
        <v>-0.18566775244299671</v>
      </c>
    </row>
    <row r="151" spans="1:8" s="16" customFormat="1" ht="12.75" x14ac:dyDescent="0.2">
      <c r="A151" s="13">
        <f t="shared" si="25"/>
        <v>118</v>
      </c>
      <c r="B151" s="14" t="s">
        <v>157</v>
      </c>
      <c r="C151" s="33">
        <f t="shared" si="26"/>
        <v>300.06</v>
      </c>
      <c r="D151" s="11">
        <v>1.25</v>
      </c>
      <c r="E151" s="12">
        <f t="shared" si="21"/>
        <v>375</v>
      </c>
      <c r="F151" s="19">
        <f t="shared" si="24"/>
        <v>460</v>
      </c>
      <c r="G151" s="20">
        <f t="shared" si="22"/>
        <v>-85</v>
      </c>
      <c r="H151" s="21">
        <f t="shared" si="23"/>
        <v>-0.18478260869565222</v>
      </c>
    </row>
    <row r="152" spans="1:8" s="16" customFormat="1" ht="12.75" x14ac:dyDescent="0.2">
      <c r="A152" s="13">
        <f t="shared" si="25"/>
        <v>119</v>
      </c>
      <c r="B152" s="14" t="s">
        <v>158</v>
      </c>
      <c r="C152" s="33">
        <f t="shared" si="26"/>
        <v>300.06</v>
      </c>
      <c r="D152" s="11">
        <v>2.5</v>
      </c>
      <c r="E152" s="12">
        <f t="shared" si="21"/>
        <v>750</v>
      </c>
      <c r="F152" s="19">
        <f t="shared" si="24"/>
        <v>921</v>
      </c>
      <c r="G152" s="20">
        <f t="shared" si="22"/>
        <v>-171</v>
      </c>
      <c r="H152" s="21">
        <f t="shared" si="23"/>
        <v>-0.18566775244299671</v>
      </c>
    </row>
    <row r="153" spans="1:8" s="16" customFormat="1" ht="15.75" customHeight="1" x14ac:dyDescent="0.2">
      <c r="A153" s="13"/>
      <c r="B153" s="41" t="s">
        <v>159</v>
      </c>
      <c r="C153" s="33">
        <f t="shared" si="26"/>
        <v>300.06</v>
      </c>
      <c r="D153" s="11">
        <v>0.5</v>
      </c>
      <c r="E153" s="12">
        <f t="shared" si="21"/>
        <v>150</v>
      </c>
      <c r="F153" s="19"/>
      <c r="G153" s="19"/>
      <c r="H153" s="21"/>
    </row>
    <row r="154" spans="1:8" s="16" customFormat="1" ht="12.75" x14ac:dyDescent="0.2">
      <c r="A154" s="13"/>
      <c r="B154" s="14" t="s">
        <v>160</v>
      </c>
      <c r="C154" s="33">
        <f t="shared" si="26"/>
        <v>300.06</v>
      </c>
      <c r="D154" s="11">
        <v>2</v>
      </c>
      <c r="E154" s="12">
        <f t="shared" si="21"/>
        <v>600</v>
      </c>
      <c r="F154" s="19">
        <f t="shared" ref="F154:F186" si="27">ROUND(368.3*D154,0)</f>
        <v>737</v>
      </c>
      <c r="G154" s="20">
        <f t="shared" ref="G154:G185" si="28">E154-F154</f>
        <v>-137</v>
      </c>
      <c r="H154" s="21">
        <f t="shared" ref="H154:H185" si="29">E154/F154-100%</f>
        <v>-0.18588873812754414</v>
      </c>
    </row>
    <row r="155" spans="1:8" s="16" customFormat="1" ht="12.75" x14ac:dyDescent="0.2">
      <c r="A155" s="13"/>
      <c r="B155" s="14" t="s">
        <v>161</v>
      </c>
      <c r="C155" s="33">
        <f t="shared" si="26"/>
        <v>300.06</v>
      </c>
      <c r="D155" s="11">
        <v>8</v>
      </c>
      <c r="E155" s="12">
        <f t="shared" si="21"/>
        <v>2400</v>
      </c>
      <c r="F155" s="19">
        <f t="shared" si="27"/>
        <v>2946</v>
      </c>
      <c r="G155" s="20">
        <f t="shared" si="28"/>
        <v>-546</v>
      </c>
      <c r="H155" s="21">
        <f t="shared" si="29"/>
        <v>-0.18533604887983701</v>
      </c>
    </row>
    <row r="156" spans="1:8" s="16" customFormat="1" ht="12.75" x14ac:dyDescent="0.2">
      <c r="A156" s="13"/>
      <c r="B156" s="14" t="s">
        <v>162</v>
      </c>
      <c r="C156" s="33">
        <f t="shared" si="26"/>
        <v>300.06</v>
      </c>
      <c r="D156" s="11">
        <v>9</v>
      </c>
      <c r="E156" s="12">
        <f t="shared" si="21"/>
        <v>2701</v>
      </c>
      <c r="F156" s="19">
        <f t="shared" si="27"/>
        <v>3315</v>
      </c>
      <c r="G156" s="20">
        <f t="shared" si="28"/>
        <v>-614</v>
      </c>
      <c r="H156" s="21">
        <f t="shared" si="29"/>
        <v>-0.1852187028657617</v>
      </c>
    </row>
    <row r="157" spans="1:8" s="16" customFormat="1" ht="12.75" x14ac:dyDescent="0.2">
      <c r="A157" s="13"/>
      <c r="B157" s="14" t="s">
        <v>163</v>
      </c>
      <c r="C157" s="33">
        <f t="shared" si="26"/>
        <v>300.06</v>
      </c>
      <c r="D157" s="11">
        <v>3</v>
      </c>
      <c r="E157" s="12">
        <f t="shared" si="21"/>
        <v>900</v>
      </c>
      <c r="F157" s="19">
        <f t="shared" si="27"/>
        <v>1105</v>
      </c>
      <c r="G157" s="20">
        <f t="shared" si="28"/>
        <v>-205</v>
      </c>
      <c r="H157" s="21">
        <f t="shared" si="29"/>
        <v>-0.18552036199095023</v>
      </c>
    </row>
    <row r="158" spans="1:8" s="16" customFormat="1" ht="12.75" x14ac:dyDescent="0.2">
      <c r="A158" s="13"/>
      <c r="B158" s="14" t="s">
        <v>164</v>
      </c>
      <c r="C158" s="33">
        <f t="shared" si="26"/>
        <v>300.06</v>
      </c>
      <c r="D158" s="11">
        <v>1</v>
      </c>
      <c r="E158" s="12">
        <f t="shared" si="21"/>
        <v>300</v>
      </c>
      <c r="F158" s="19">
        <f t="shared" si="27"/>
        <v>368</v>
      </c>
      <c r="G158" s="20">
        <f t="shared" si="28"/>
        <v>-68</v>
      </c>
      <c r="H158" s="21">
        <f t="shared" si="29"/>
        <v>-0.18478260869565222</v>
      </c>
    </row>
    <row r="159" spans="1:8" s="16" customFormat="1" ht="12.75" x14ac:dyDescent="0.2">
      <c r="A159" s="13">
        <f>A152+1</f>
        <v>120</v>
      </c>
      <c r="B159" s="14" t="s">
        <v>165</v>
      </c>
      <c r="C159" s="33">
        <f t="shared" si="26"/>
        <v>300.06</v>
      </c>
      <c r="D159" s="11">
        <v>2</v>
      </c>
      <c r="E159" s="12">
        <f t="shared" si="21"/>
        <v>600</v>
      </c>
      <c r="F159" s="19">
        <f t="shared" si="27"/>
        <v>737</v>
      </c>
      <c r="G159" s="20">
        <f t="shared" si="28"/>
        <v>-137</v>
      </c>
      <c r="H159" s="21">
        <f t="shared" si="29"/>
        <v>-0.18588873812754414</v>
      </c>
    </row>
    <row r="160" spans="1:8" s="16" customFormat="1" ht="12.75" x14ac:dyDescent="0.2">
      <c r="A160" s="13">
        <f t="shared" si="25"/>
        <v>121</v>
      </c>
      <c r="B160" s="14" t="s">
        <v>166</v>
      </c>
      <c r="C160" s="33">
        <f t="shared" si="26"/>
        <v>300.06</v>
      </c>
      <c r="D160" s="11">
        <v>0.25</v>
      </c>
      <c r="E160" s="12">
        <f t="shared" si="21"/>
        <v>75</v>
      </c>
      <c r="F160" s="19">
        <f t="shared" si="27"/>
        <v>92</v>
      </c>
      <c r="G160" s="20">
        <f t="shared" si="28"/>
        <v>-17</v>
      </c>
      <c r="H160" s="21">
        <f t="shared" si="29"/>
        <v>-0.18478260869565222</v>
      </c>
    </row>
    <row r="161" spans="1:8" s="16" customFormat="1" ht="12.75" x14ac:dyDescent="0.2">
      <c r="A161" s="13">
        <f t="shared" si="25"/>
        <v>122</v>
      </c>
      <c r="B161" s="14" t="s">
        <v>167</v>
      </c>
      <c r="C161" s="33">
        <f t="shared" si="26"/>
        <v>300.06</v>
      </c>
      <c r="D161" s="11">
        <v>4</v>
      </c>
      <c r="E161" s="12">
        <f t="shared" si="21"/>
        <v>1200</v>
      </c>
      <c r="F161" s="19">
        <f t="shared" si="27"/>
        <v>1473</v>
      </c>
      <c r="G161" s="20">
        <f t="shared" si="28"/>
        <v>-273</v>
      </c>
      <c r="H161" s="21">
        <f t="shared" si="29"/>
        <v>-0.18533604887983701</v>
      </c>
    </row>
    <row r="162" spans="1:8" s="16" customFormat="1" ht="12.75" x14ac:dyDescent="0.2">
      <c r="A162" s="13">
        <f t="shared" si="25"/>
        <v>123</v>
      </c>
      <c r="B162" s="14" t="s">
        <v>168</v>
      </c>
      <c r="C162" s="33">
        <f t="shared" si="26"/>
        <v>300.06</v>
      </c>
      <c r="D162" s="11">
        <v>1.5</v>
      </c>
      <c r="E162" s="12">
        <f t="shared" si="21"/>
        <v>450</v>
      </c>
      <c r="F162" s="19">
        <f t="shared" si="27"/>
        <v>552</v>
      </c>
      <c r="G162" s="20">
        <f t="shared" si="28"/>
        <v>-102</v>
      </c>
      <c r="H162" s="21">
        <f t="shared" si="29"/>
        <v>-0.18478260869565222</v>
      </c>
    </row>
    <row r="163" spans="1:8" s="16" customFormat="1" ht="12.75" x14ac:dyDescent="0.2">
      <c r="A163" s="13">
        <f t="shared" si="25"/>
        <v>124</v>
      </c>
      <c r="B163" s="14" t="s">
        <v>169</v>
      </c>
      <c r="C163" s="33">
        <f t="shared" si="26"/>
        <v>300.06</v>
      </c>
      <c r="D163" s="11">
        <v>1</v>
      </c>
      <c r="E163" s="12">
        <f t="shared" si="21"/>
        <v>300</v>
      </c>
      <c r="F163" s="19">
        <f t="shared" si="27"/>
        <v>368</v>
      </c>
      <c r="G163" s="20">
        <f t="shared" si="28"/>
        <v>-68</v>
      </c>
      <c r="H163" s="21">
        <f t="shared" si="29"/>
        <v>-0.18478260869565222</v>
      </c>
    </row>
    <row r="164" spans="1:8" s="16" customFormat="1" ht="12.75" x14ac:dyDescent="0.2">
      <c r="A164" s="13">
        <f t="shared" si="25"/>
        <v>125</v>
      </c>
      <c r="B164" s="14" t="s">
        <v>170</v>
      </c>
      <c r="C164" s="33">
        <f t="shared" si="26"/>
        <v>300.06</v>
      </c>
      <c r="D164" s="11">
        <v>2</v>
      </c>
      <c r="E164" s="12">
        <f t="shared" si="21"/>
        <v>600</v>
      </c>
      <c r="F164" s="19">
        <f t="shared" si="27"/>
        <v>737</v>
      </c>
      <c r="G164" s="20">
        <f t="shared" si="28"/>
        <v>-137</v>
      </c>
      <c r="H164" s="21">
        <f t="shared" si="29"/>
        <v>-0.18588873812754414</v>
      </c>
    </row>
    <row r="165" spans="1:8" s="16" customFormat="1" ht="12.75" x14ac:dyDescent="0.2">
      <c r="A165" s="13">
        <f t="shared" si="25"/>
        <v>126</v>
      </c>
      <c r="B165" s="14" t="s">
        <v>171</v>
      </c>
      <c r="C165" s="33">
        <f t="shared" si="26"/>
        <v>300.06</v>
      </c>
      <c r="D165" s="11">
        <v>0.5</v>
      </c>
      <c r="E165" s="12">
        <f t="shared" si="21"/>
        <v>150</v>
      </c>
      <c r="F165" s="19">
        <f t="shared" si="27"/>
        <v>184</v>
      </c>
      <c r="G165" s="20">
        <f t="shared" si="28"/>
        <v>-34</v>
      </c>
      <c r="H165" s="21">
        <f t="shared" si="29"/>
        <v>-0.18478260869565222</v>
      </c>
    </row>
    <row r="166" spans="1:8" s="16" customFormat="1" ht="12.75" x14ac:dyDescent="0.2">
      <c r="A166" s="13">
        <f t="shared" si="25"/>
        <v>127</v>
      </c>
      <c r="B166" s="14" t="s">
        <v>172</v>
      </c>
      <c r="C166" s="33">
        <f t="shared" si="26"/>
        <v>300.06</v>
      </c>
      <c r="D166" s="11">
        <v>0.75</v>
      </c>
      <c r="E166" s="12">
        <f t="shared" si="21"/>
        <v>225</v>
      </c>
      <c r="F166" s="19">
        <f t="shared" si="27"/>
        <v>276</v>
      </c>
      <c r="G166" s="20">
        <f t="shared" si="28"/>
        <v>-51</v>
      </c>
      <c r="H166" s="21">
        <f t="shared" si="29"/>
        <v>-0.18478260869565222</v>
      </c>
    </row>
    <row r="167" spans="1:8" s="16" customFormat="1" ht="12.75" x14ac:dyDescent="0.2">
      <c r="A167" s="13"/>
      <c r="B167" s="14" t="s">
        <v>173</v>
      </c>
      <c r="C167" s="33">
        <f t="shared" si="26"/>
        <v>300.06</v>
      </c>
      <c r="D167" s="11">
        <v>4.5</v>
      </c>
      <c r="E167" s="12">
        <f t="shared" si="21"/>
        <v>1350</v>
      </c>
      <c r="F167" s="19">
        <f t="shared" si="27"/>
        <v>1657</v>
      </c>
      <c r="G167" s="20">
        <f t="shared" si="28"/>
        <v>-307</v>
      </c>
      <c r="H167" s="21">
        <f t="shared" si="29"/>
        <v>-0.18527459263729629</v>
      </c>
    </row>
    <row r="168" spans="1:8" s="16" customFormat="1" ht="12.75" x14ac:dyDescent="0.2">
      <c r="A168" s="13"/>
      <c r="B168" s="14" t="s">
        <v>174</v>
      </c>
      <c r="C168" s="33">
        <f t="shared" si="26"/>
        <v>300.06</v>
      </c>
      <c r="D168" s="11">
        <v>1.5</v>
      </c>
      <c r="E168" s="12">
        <f t="shared" si="21"/>
        <v>450</v>
      </c>
      <c r="F168" s="19">
        <f t="shared" si="27"/>
        <v>552</v>
      </c>
      <c r="G168" s="20">
        <f t="shared" si="28"/>
        <v>-102</v>
      </c>
      <c r="H168" s="21">
        <f t="shared" si="29"/>
        <v>-0.18478260869565222</v>
      </c>
    </row>
    <row r="169" spans="1:8" s="16" customFormat="1" ht="12.75" x14ac:dyDescent="0.2">
      <c r="A169" s="13"/>
      <c r="B169" s="14" t="s">
        <v>175</v>
      </c>
      <c r="C169" s="33">
        <f t="shared" si="26"/>
        <v>300.06</v>
      </c>
      <c r="D169" s="11">
        <v>1.5</v>
      </c>
      <c r="E169" s="12">
        <f t="shared" si="21"/>
        <v>450</v>
      </c>
      <c r="F169" s="19">
        <f t="shared" si="27"/>
        <v>552</v>
      </c>
      <c r="G169" s="20">
        <f t="shared" si="28"/>
        <v>-102</v>
      </c>
      <c r="H169" s="21">
        <f t="shared" si="29"/>
        <v>-0.18478260869565222</v>
      </c>
    </row>
    <row r="170" spans="1:8" s="16" customFormat="1" ht="12.75" x14ac:dyDescent="0.2">
      <c r="A170" s="13"/>
      <c r="B170" s="14" t="s">
        <v>176</v>
      </c>
      <c r="C170" s="33">
        <f t="shared" si="26"/>
        <v>300.06</v>
      </c>
      <c r="D170" s="11">
        <v>0.5</v>
      </c>
      <c r="E170" s="12">
        <f t="shared" si="21"/>
        <v>150</v>
      </c>
      <c r="F170" s="19">
        <f t="shared" si="27"/>
        <v>184</v>
      </c>
      <c r="G170" s="20">
        <f t="shared" si="28"/>
        <v>-34</v>
      </c>
      <c r="H170" s="21">
        <f t="shared" si="29"/>
        <v>-0.18478260869565222</v>
      </c>
    </row>
    <row r="171" spans="1:8" s="16" customFormat="1" ht="12.75" x14ac:dyDescent="0.2">
      <c r="A171" s="13"/>
      <c r="B171" s="14" t="s">
        <v>177</v>
      </c>
      <c r="C171" s="33">
        <f t="shared" si="26"/>
        <v>300.06</v>
      </c>
      <c r="D171" s="11">
        <v>2</v>
      </c>
      <c r="E171" s="12">
        <f t="shared" si="21"/>
        <v>600</v>
      </c>
      <c r="F171" s="19">
        <f t="shared" si="27"/>
        <v>737</v>
      </c>
      <c r="G171" s="20">
        <f t="shared" si="28"/>
        <v>-137</v>
      </c>
      <c r="H171" s="21">
        <f t="shared" si="29"/>
        <v>-0.18588873812754414</v>
      </c>
    </row>
    <row r="172" spans="1:8" s="16" customFormat="1" ht="12.75" x14ac:dyDescent="0.2">
      <c r="A172" s="13"/>
      <c r="B172" s="14" t="s">
        <v>178</v>
      </c>
      <c r="C172" s="33">
        <f t="shared" si="26"/>
        <v>300.06</v>
      </c>
      <c r="D172" s="11">
        <v>2</v>
      </c>
      <c r="E172" s="12">
        <f t="shared" si="21"/>
        <v>600</v>
      </c>
      <c r="F172" s="19">
        <f t="shared" si="27"/>
        <v>737</v>
      </c>
      <c r="G172" s="20">
        <f t="shared" si="28"/>
        <v>-137</v>
      </c>
      <c r="H172" s="21">
        <f t="shared" si="29"/>
        <v>-0.18588873812754414</v>
      </c>
    </row>
    <row r="173" spans="1:8" s="16" customFormat="1" ht="25.5" x14ac:dyDescent="0.2">
      <c r="A173" s="13"/>
      <c r="B173" s="14" t="s">
        <v>179</v>
      </c>
      <c r="C173" s="33">
        <f t="shared" si="26"/>
        <v>300.06</v>
      </c>
      <c r="D173" s="11">
        <v>3</v>
      </c>
      <c r="E173" s="12">
        <f t="shared" si="21"/>
        <v>900</v>
      </c>
      <c r="F173" s="19">
        <f t="shared" si="27"/>
        <v>1105</v>
      </c>
      <c r="G173" s="20">
        <f t="shared" si="28"/>
        <v>-205</v>
      </c>
      <c r="H173" s="21">
        <f t="shared" si="29"/>
        <v>-0.18552036199095023</v>
      </c>
    </row>
    <row r="174" spans="1:8" s="16" customFormat="1" ht="25.5" x14ac:dyDescent="0.2">
      <c r="A174" s="13"/>
      <c r="B174" s="14" t="s">
        <v>180</v>
      </c>
      <c r="C174" s="33">
        <f t="shared" si="26"/>
        <v>300.06</v>
      </c>
      <c r="D174" s="11">
        <v>3.5</v>
      </c>
      <c r="E174" s="12">
        <f t="shared" si="21"/>
        <v>1050</v>
      </c>
      <c r="F174" s="19">
        <f t="shared" si="27"/>
        <v>1289</v>
      </c>
      <c r="G174" s="20">
        <f t="shared" si="28"/>
        <v>-239</v>
      </c>
      <c r="H174" s="21">
        <f t="shared" si="29"/>
        <v>-0.18541505042668738</v>
      </c>
    </row>
    <row r="175" spans="1:8" s="16" customFormat="1" ht="12.75" x14ac:dyDescent="0.2">
      <c r="A175" s="13">
        <f>A166+1</f>
        <v>128</v>
      </c>
      <c r="B175" s="14" t="s">
        <v>181</v>
      </c>
      <c r="C175" s="33">
        <f t="shared" si="26"/>
        <v>300.06</v>
      </c>
      <c r="D175" s="11">
        <v>3</v>
      </c>
      <c r="E175" s="12">
        <f t="shared" si="21"/>
        <v>900</v>
      </c>
      <c r="F175" s="19">
        <f t="shared" si="27"/>
        <v>1105</v>
      </c>
      <c r="G175" s="20">
        <f t="shared" si="28"/>
        <v>-205</v>
      </c>
      <c r="H175" s="21">
        <f t="shared" si="29"/>
        <v>-0.18552036199095023</v>
      </c>
    </row>
    <row r="176" spans="1:8" s="16" customFormat="1" ht="12.75" x14ac:dyDescent="0.2">
      <c r="A176" s="13">
        <f t="shared" si="25"/>
        <v>129</v>
      </c>
      <c r="B176" s="14" t="s">
        <v>182</v>
      </c>
      <c r="C176" s="33">
        <f t="shared" si="26"/>
        <v>300.06</v>
      </c>
      <c r="D176" s="11">
        <v>0.5</v>
      </c>
      <c r="E176" s="12">
        <f t="shared" si="21"/>
        <v>150</v>
      </c>
      <c r="F176" s="19">
        <f t="shared" si="27"/>
        <v>184</v>
      </c>
      <c r="G176" s="20">
        <f t="shared" si="28"/>
        <v>-34</v>
      </c>
      <c r="H176" s="21">
        <f t="shared" si="29"/>
        <v>-0.18478260869565222</v>
      </c>
    </row>
    <row r="177" spans="1:8" s="16" customFormat="1" ht="12.75" x14ac:dyDescent="0.2">
      <c r="A177" s="13"/>
      <c r="B177" s="14" t="s">
        <v>183</v>
      </c>
      <c r="C177" s="33">
        <f t="shared" si="26"/>
        <v>300.06</v>
      </c>
      <c r="D177" s="11">
        <v>4</v>
      </c>
      <c r="E177" s="12">
        <f t="shared" si="21"/>
        <v>1200</v>
      </c>
      <c r="F177" s="19">
        <f t="shared" si="27"/>
        <v>1473</v>
      </c>
      <c r="G177" s="20">
        <f t="shared" si="28"/>
        <v>-273</v>
      </c>
      <c r="H177" s="21">
        <f t="shared" si="29"/>
        <v>-0.18533604887983701</v>
      </c>
    </row>
    <row r="178" spans="1:8" s="16" customFormat="1" ht="12.75" x14ac:dyDescent="0.2">
      <c r="A178" s="13"/>
      <c r="B178" s="14" t="s">
        <v>184</v>
      </c>
      <c r="C178" s="33">
        <f t="shared" si="26"/>
        <v>300.06</v>
      </c>
      <c r="D178" s="11">
        <v>5</v>
      </c>
      <c r="E178" s="12">
        <f t="shared" si="21"/>
        <v>1500</v>
      </c>
      <c r="F178" s="19">
        <f t="shared" si="27"/>
        <v>1842</v>
      </c>
      <c r="G178" s="20">
        <f t="shared" si="28"/>
        <v>-342</v>
      </c>
      <c r="H178" s="21">
        <f t="shared" si="29"/>
        <v>-0.18566775244299671</v>
      </c>
    </row>
    <row r="179" spans="1:8" s="16" customFormat="1" ht="12.75" x14ac:dyDescent="0.2">
      <c r="A179" s="13"/>
      <c r="B179" s="14" t="s">
        <v>185</v>
      </c>
      <c r="C179" s="33">
        <f t="shared" si="26"/>
        <v>300.06</v>
      </c>
      <c r="D179" s="11">
        <v>3.5</v>
      </c>
      <c r="E179" s="12">
        <f t="shared" si="21"/>
        <v>1050</v>
      </c>
      <c r="F179" s="19">
        <f t="shared" si="27"/>
        <v>1289</v>
      </c>
      <c r="G179" s="20">
        <f t="shared" si="28"/>
        <v>-239</v>
      </c>
      <c r="H179" s="21">
        <f t="shared" si="29"/>
        <v>-0.18541505042668738</v>
      </c>
    </row>
    <row r="180" spans="1:8" s="16" customFormat="1" ht="12.75" x14ac:dyDescent="0.2">
      <c r="A180" s="13"/>
      <c r="B180" s="14" t="s">
        <v>186</v>
      </c>
      <c r="C180" s="33">
        <f t="shared" si="26"/>
        <v>300.06</v>
      </c>
      <c r="D180" s="11">
        <v>5.5</v>
      </c>
      <c r="E180" s="12">
        <f t="shared" si="21"/>
        <v>1650</v>
      </c>
      <c r="F180" s="19">
        <f t="shared" si="27"/>
        <v>2026</v>
      </c>
      <c r="G180" s="20">
        <f t="shared" si="28"/>
        <v>-376</v>
      </c>
      <c r="H180" s="21">
        <f t="shared" si="29"/>
        <v>-0.18558736426456068</v>
      </c>
    </row>
    <row r="181" spans="1:8" s="16" customFormat="1" ht="25.5" x14ac:dyDescent="0.2">
      <c r="A181" s="13">
        <f>A176+1</f>
        <v>130</v>
      </c>
      <c r="B181" s="14" t="s">
        <v>187</v>
      </c>
      <c r="C181" s="33">
        <f t="shared" si="26"/>
        <v>300.06</v>
      </c>
      <c r="D181" s="11">
        <v>2.5</v>
      </c>
      <c r="E181" s="12">
        <f t="shared" ref="E181:E186" si="30">ROUND(C181*D181,0)</f>
        <v>750</v>
      </c>
      <c r="F181" s="19">
        <f t="shared" si="27"/>
        <v>921</v>
      </c>
      <c r="G181" s="20">
        <f t="shared" si="28"/>
        <v>-171</v>
      </c>
      <c r="H181" s="21">
        <f t="shared" si="29"/>
        <v>-0.18566775244299671</v>
      </c>
    </row>
    <row r="182" spans="1:8" s="16" customFormat="1" ht="25.5" x14ac:dyDescent="0.2">
      <c r="A182" s="13">
        <f t="shared" si="25"/>
        <v>131</v>
      </c>
      <c r="B182" s="14" t="s">
        <v>188</v>
      </c>
      <c r="C182" s="33">
        <f t="shared" si="26"/>
        <v>300.06</v>
      </c>
      <c r="D182" s="11">
        <v>1</v>
      </c>
      <c r="E182" s="12">
        <f t="shared" si="30"/>
        <v>300</v>
      </c>
      <c r="F182" s="19">
        <f t="shared" si="27"/>
        <v>368</v>
      </c>
      <c r="G182" s="20">
        <f t="shared" si="28"/>
        <v>-68</v>
      </c>
      <c r="H182" s="21">
        <f t="shared" si="29"/>
        <v>-0.18478260869565222</v>
      </c>
    </row>
    <row r="183" spans="1:8" s="16" customFormat="1" ht="25.5" x14ac:dyDescent="0.2">
      <c r="A183" s="13">
        <f t="shared" si="25"/>
        <v>132</v>
      </c>
      <c r="B183" s="14" t="s">
        <v>189</v>
      </c>
      <c r="C183" s="33">
        <f t="shared" si="26"/>
        <v>300.06</v>
      </c>
      <c r="D183" s="11">
        <v>1</v>
      </c>
      <c r="E183" s="12">
        <f t="shared" si="30"/>
        <v>300</v>
      </c>
      <c r="F183" s="19">
        <f t="shared" si="27"/>
        <v>368</v>
      </c>
      <c r="G183" s="20">
        <f t="shared" si="28"/>
        <v>-68</v>
      </c>
      <c r="H183" s="21">
        <f t="shared" si="29"/>
        <v>-0.18478260869565222</v>
      </c>
    </row>
    <row r="184" spans="1:8" s="16" customFormat="1" ht="12.75" x14ac:dyDescent="0.2">
      <c r="A184" s="13">
        <f t="shared" si="25"/>
        <v>133</v>
      </c>
      <c r="B184" s="14" t="s">
        <v>190</v>
      </c>
      <c r="C184" s="33">
        <f t="shared" si="26"/>
        <v>300.06</v>
      </c>
      <c r="D184" s="11">
        <v>25</v>
      </c>
      <c r="E184" s="12">
        <f t="shared" si="30"/>
        <v>7502</v>
      </c>
      <c r="F184" s="19">
        <f t="shared" si="27"/>
        <v>9208</v>
      </c>
      <c r="G184" s="20">
        <f t="shared" si="28"/>
        <v>-1706</v>
      </c>
      <c r="H184" s="21">
        <f t="shared" si="29"/>
        <v>-0.18527367506516068</v>
      </c>
    </row>
    <row r="185" spans="1:8" s="16" customFormat="1" ht="12.75" x14ac:dyDescent="0.2">
      <c r="A185" s="13"/>
      <c r="B185" s="14" t="s">
        <v>191</v>
      </c>
      <c r="C185" s="33">
        <f t="shared" si="26"/>
        <v>300.06</v>
      </c>
      <c r="D185" s="11">
        <v>1</v>
      </c>
      <c r="E185" s="12">
        <f t="shared" si="30"/>
        <v>300</v>
      </c>
      <c r="F185" s="19">
        <f t="shared" si="27"/>
        <v>368</v>
      </c>
      <c r="G185" s="20">
        <f t="shared" si="28"/>
        <v>-68</v>
      </c>
      <c r="H185" s="21">
        <f t="shared" si="29"/>
        <v>-0.18478260869565222</v>
      </c>
    </row>
    <row r="186" spans="1:8" s="16" customFormat="1" ht="12.75" x14ac:dyDescent="0.2">
      <c r="A186" s="13">
        <f>A184+1</f>
        <v>134</v>
      </c>
      <c r="B186" s="14" t="s">
        <v>192</v>
      </c>
      <c r="C186" s="33">
        <f t="shared" si="26"/>
        <v>300.06</v>
      </c>
      <c r="D186" s="11">
        <v>2.5</v>
      </c>
      <c r="E186" s="12">
        <f t="shared" si="30"/>
        <v>750</v>
      </c>
      <c r="F186" s="19">
        <f t="shared" si="27"/>
        <v>921</v>
      </c>
      <c r="G186" s="20">
        <f>E186-F186</f>
        <v>-171</v>
      </c>
      <c r="H186" s="21">
        <f>E186/F186-100%</f>
        <v>-0.18566775244299671</v>
      </c>
    </row>
    <row r="191" spans="1:8" ht="15.75" x14ac:dyDescent="0.25">
      <c r="B191" s="46" t="s">
        <v>193</v>
      </c>
      <c r="C191" s="46"/>
      <c r="D191" s="46"/>
      <c r="E191" s="46"/>
    </row>
    <row r="192" spans="1:8" x14ac:dyDescent="0.25">
      <c r="B192" s="45"/>
      <c r="C192" s="45"/>
      <c r="D192" s="45"/>
      <c r="E192" s="45"/>
    </row>
    <row r="193" spans="2:5" ht="15.75" x14ac:dyDescent="0.25">
      <c r="B193" s="46" t="s">
        <v>194</v>
      </c>
      <c r="C193" s="46"/>
      <c r="D193" s="46"/>
      <c r="E193" s="46"/>
    </row>
    <row r="194" spans="2:5" x14ac:dyDescent="0.25">
      <c r="B194" s="47"/>
      <c r="C194" s="47"/>
      <c r="D194" s="47"/>
      <c r="E194" s="47"/>
    </row>
    <row r="195" spans="2:5" x14ac:dyDescent="0.25">
      <c r="B195" s="47"/>
      <c r="C195" s="47"/>
      <c r="D195" s="47"/>
      <c r="E195" s="47"/>
    </row>
  </sheetData>
  <mergeCells count="16">
    <mergeCell ref="F12:H12"/>
    <mergeCell ref="F13:H13"/>
    <mergeCell ref="B191:E191"/>
    <mergeCell ref="B1:E1"/>
    <mergeCell ref="B2:E2"/>
    <mergeCell ref="B3:E3"/>
    <mergeCell ref="B4:E4"/>
    <mergeCell ref="B5:E5"/>
    <mergeCell ref="A6:E6"/>
    <mergeCell ref="B192:E192"/>
    <mergeCell ref="B193:E193"/>
    <mergeCell ref="B194:E194"/>
    <mergeCell ref="B195:E195"/>
    <mergeCell ref="A7:B7"/>
    <mergeCell ref="D7:E7"/>
    <mergeCell ref="D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ФСС</cp:lastModifiedBy>
  <dcterms:created xsi:type="dcterms:W3CDTF">2018-02-09T10:57:29Z</dcterms:created>
  <dcterms:modified xsi:type="dcterms:W3CDTF">2018-08-31T06:19:32Z</dcterms:modified>
</cp:coreProperties>
</file>